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200.25\暮らし環境整備課\上下水\02 下水道　共有\00 ●吉野町 財務課\令和05年度\作業中\★240119Fw 【県市町村振興課：22〆】公営企業に係る経営比較分析表（令和4年度決算）の分析等について（依頼）\"/>
    </mc:Choice>
  </mc:AlternateContent>
  <xr:revisionPtr revIDLastSave="0" documentId="8_{E77AE943-CDA0-43B3-A9E0-685A65E4E48D}" xr6:coauthVersionLast="47" xr6:coauthVersionMax="47" xr10:uidLastSave="{00000000-0000-0000-0000-000000000000}"/>
  <workbookProtection workbookAlgorithmName="SHA-512" workbookHashValue="MsG8zgw7y2DmZuCOJ0A+mxaCSAOUzZID2qI9+G8Z2hZN80HdB+gnMVC4wqjY+EE/Luj+okQyg3CfAsrrCytkbQ==" workbookSaltValue="pkUg8f5by5VR2W1mZTM3Ig=="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<sst xmlns="http://schemas.openxmlformats.org/spreadsheetml/2006/main" count="241" uniqueCount="120">
  <si>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</si>
  <si>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</si>
  <si>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</si>
  <si>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</si>
  <si>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</si>
  <si>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</si>
  <si>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</si>
  <si>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</si>
  <si>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</si>
  <si>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</si>
  <si>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</si>
  <si>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</si>
  <si>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</si>
  <si>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</si>
  <si>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</si>
  <si>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</si>
  <si>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</si>
  <si>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</si>
  <si>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</si>
  <si>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</si>
  <si>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</si>
  <si>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</si>
  <si>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</si>
  <si>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</si>
  <si>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</si>
  <si>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</si>
  <si>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</si>
  <si>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</si>
  <si>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</si>
  <si>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</si>
  <si>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</si>
  <si>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</si>
  <si>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</si>
  <si>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</si>
  <si>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</si>
  <si>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</si>
  <si>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</si>
  <si>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</si>
  <si>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</si>
  <si>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</si>
  <si>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</si>
  <si>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</si>
  <si>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</si>
  <si>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</si>
  <si>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</si>
  <si>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</si>
  <si>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</si>
  <si>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</si>
  <si>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</si>
  <si>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</si>
  <si>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</si>
  <si>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</si>
  <si>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</si>
  <si>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</si>
  <si>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</si>
  <si>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</si>
  <si>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</si>
  <si>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</si>
  <si>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</si>
  <si>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</si>
  <si>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</si>
  <si>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</si>
  <si>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</si>
  <si>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</si>
  <si>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</si>
  <si>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</si>
  <si>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</si>
  <si>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</si>
  <si>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</si>
  <si>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</si>
  <si>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</si>
  <si>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</si>
  <si>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</si>
  <si>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</si>
  <si>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</si>
  <si>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</si>
  <si>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</si>
  <si>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</si>
  <si>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</si>
  <si>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</si>
  <si>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</si>
  <si>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</si>
  <si>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</si>
  <si>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</si>
  <si>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</si>
  <si>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</si>
  <si>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</si>
  <si>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</si>
  <si>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</si>
  <si>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</si>
  <si>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</si>
  <si>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</si>
  <si>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</si>
  <si>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</si>
  <si>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</si>
  <si>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</si>
  <si>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</si>
  <si>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</si>
  <si>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</si>
  <si>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</si>
  <si>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</si>
  <si>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</si>
  <si>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</si>
  <si>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</si>
  <si>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</si>
  <si>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</si>
  <si>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</si>
  <si>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</si>
  <si>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</si>
  <si>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</si>
  <si>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</si>
  <si>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</si>
  <si>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</si>
  <si>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</si>
  <si>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</si>
  <si>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</si>
  <si>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</si>
  <si>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9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phoneticPr fontId="4"/>
  </si>
  <si>
    <t>　収益的収支比率は、平成29年度に分流式下水道等に要する経費の算定方法の変更等により一般会計繰入金が増加したため90%を上回ったが、平成30年度以降は再び減少傾向となり、令和4年度は81％まで回復したが依然として単年度での赤字が続いている。
　当町の地理的な要因により建設改良費が高額となる一方、処理区域内人口が少ないことから、企業債残高及び償還額が負担となっている状況である。
　平成29年度に汚水処理原価が減少し、経費回収率は上昇したが、依然として100%を下回っており、使用料収入で汚水処理費用を賄えておらず、一般会計繰入金で補てんしている現状を示している。
　水洗化率は令和元年以降ほぼ横ばいで推移し、令和4年度は87%となっている。
　当町においては、今後さらに過疎化、人口減少が進むと考えられ、下水道事業の効率的な進め方、収益性の維持について検討していく必要がある。</t>
    <rPh sb="79" eb="81">
      <t>ケイコウ</t>
    </rPh>
    <rPh sb="96" eb="98">
      <t>カイフク</t>
    </rPh>
    <rPh sb="101" eb="103">
      <t>イゼン</t>
    </rPh>
    <rPh sb="289" eb="291">
      <t>レイワ</t>
    </rPh>
    <rPh sb="291" eb="293">
      <t>ガンネン</t>
    </rPh>
    <rPh sb="293" eb="295">
      <t>イコウ</t>
    </rPh>
    <rPh sb="297" eb="298">
      <t>ヨコ</t>
    </rPh>
    <rPh sb="301" eb="303">
      <t>スイイ</t>
    </rPh>
    <rPh sb="305" eb="307">
      <t>レイワ</t>
    </rPh>
    <rPh sb="308" eb="310">
      <t>ネンド</t>
    </rPh>
    <phoneticPr fontId="4"/>
  </si>
  <si>
    <t xml:space="preserve">　建設事業においては、最小限の投資で最大限の効果を得ることができ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経営状況を改善するため、シミュレーションにより今後の財政状況の見通しを得るとともに、助成金制度の周知・活用、戸別訪問等での接続率の向上を図り、さらに使用料の見直しを検討していく。
　最後に吉野町の事業計画として、令和4年度に行った8処理分区の一部の整備をもって下水道事業を概成したことから、今後については必要となる設備の修繕、更新等を計画的に行うことにより、負担の平準化を図っていく。
</t>
    <rPh sb="325" eb="326">
      <t>ナド</t>
    </rPh>
    <rPh sb="327" eb="330">
      <t>ケイカクテキ</t>
    </rPh>
    <rPh sb="331" eb="332">
      <t>オコナ</t>
    </rPh>
    <rPh sb="346" eb="3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</si>
</sst>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41-4636-94F3-90E67BC0CD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F341-4636-94F3-90E67BC0CD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A1-40DB-BAAC-925888A501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9DA1-40DB-BAAC-925888A501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84.69</c:v>
                </c:pt>
                <c:pt idx="1">
                  <c:v>86.27</c:v>
                </c:pt>
                <c:pt idx="2">
                  <c:v>86.55</c:v>
                </c:pt>
                <c:pt idx="3">
                  <c:v>86.55</c:v>
                </c:pt>
                <c:pt idx="4">
                  <c:v>87.44</c:v>
                </c:pt>
              </c:numCache>
            </c:numRef>
          </c:val>
          <c:extLst>
            <c:ext xmlns:c16="http://schemas.microsoft.com/office/drawing/2014/chart" uri="{C3380CC4-5D6E-409C-BE32-E72D297353CC}">
              <c16:uniqueId val="{00000000-0124-44EB-8607-52EB9D5C48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0124-44EB-8607-52EB9D5C48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76.19</c:v>
                </c:pt>
                <c:pt idx="1">
                  <c:v>72.47</c:v>
                </c:pt>
                <c:pt idx="2">
                  <c:v>75.739999999999995</c:v>
                </c:pt>
                <c:pt idx="3">
                  <c:v>80.59</c:v>
                </c:pt>
                <c:pt idx="4">
                  <c:v>81.14</c:v>
                </c:pt>
              </c:numCache>
            </c:numRef>
          </c:val>
          <c:extLst>
            <c:ext xmlns:c16="http://schemas.microsoft.com/office/drawing/2014/chart" uri="{C3380CC4-5D6E-409C-BE32-E72D297353CC}">
              <c16:uniqueId val="{00000000-AB71-4F9B-BFE8-1AC831E792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1-4F9B-BFE8-1AC831E792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8-4902-946F-A5C279C2CD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8-4902-946F-A5C279C2CD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89-4F13-9843-B9A99B38FC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9-4F13-9843-B9A99B38FC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D2-47B6-B6F2-9B59C92A8C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2-47B6-B6F2-9B59C92A8C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B-4B9D-9D10-182EFDE8A4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B-4B9D-9D10-182EFDE8A4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125.99</c:v>
                </c:pt>
                <c:pt idx="1">
                  <c:v>154.5</c:v>
                </c:pt>
                <c:pt idx="2">
                  <c:v>93.05</c:v>
                </c:pt>
                <c:pt idx="3">
                  <c:v>274.52999999999997</c:v>
                </c:pt>
                <c:pt idx="4">
                  <c:v>61.05</c:v>
                </c:pt>
              </c:numCache>
            </c:numRef>
          </c:val>
          <c:extLst>
            <c:ext xmlns:c16="http://schemas.microsoft.com/office/drawing/2014/chart" uri="{C3380CC4-5D6E-409C-BE32-E72D297353CC}">
              <c16:uniqueId val="{00000000-D47A-4591-928D-C9E185EB78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D47A-4591-928D-C9E185EB78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89.1</c:v>
                </c:pt>
                <c:pt idx="1">
                  <c:v>90.01</c:v>
                </c:pt>
                <c:pt idx="2">
                  <c:v>90.88</c:v>
                </c:pt>
                <c:pt idx="3">
                  <c:v>91.68</c:v>
                </c:pt>
                <c:pt idx="4">
                  <c:v>90.67</c:v>
                </c:pt>
              </c:numCache>
            </c:numRef>
          </c:val>
          <c:extLst>
            <c:ext xmlns:c16="http://schemas.microsoft.com/office/drawing/2014/chart" uri="{C3380CC4-5D6E-409C-BE32-E72D297353CC}">
              <c16:uniqueId val="{00000000-DFB6-496D-B1AD-47D25BFE33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DFB6-496D-B1AD-47D25BFE33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149.59</c:v>
                </c:pt>
                <c:pt idx="3">
                  <c:v>150</c:v>
                </c:pt>
                <c:pt idx="4">
                  <c:v>150.04</c:v>
                </c:pt>
              </c:numCache>
            </c:numRef>
          </c:val>
          <c:extLst>
            <c:ext xmlns:c16="http://schemas.microsoft.com/office/drawing/2014/chart" uri="{C3380CC4-5D6E-409C-BE32-E72D297353CC}">
              <c16:uniqueId val="{00000000-11D2-4077-B4A6-358519024B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11D2-4077-B4A6-358519024B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奈良県　吉野町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6251</v>
      </c>
      <c r="AM8" s="55"/>
      <c r="AN8" s="55"/>
      <c r="AO8" s="55"/>
      <c r="AP8" s="55"/>
      <c r="AQ8" s="55"/>
      <c r="AR8" s="55"/>
      <c r="AS8" s="55"/>
      <c r="AT8" s="54">
        <f>データ!T6</f>
        <v>95.65</v>
      </c>
      <c r="AU8" s="54"/>
      <c r="AV8" s="54"/>
      <c r="AW8" s="54"/>
      <c r="AX8" s="54"/>
      <c r="AY8" s="54"/>
      <c r="AZ8" s="54"/>
      <c r="BA8" s="54"/>
      <c r="BB8" s="54">
        <f>データ!U6</f>
        <v>65.349999999999994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28.06</v>
      </c>
      <c r="Q10" s="54"/>
      <c r="R10" s="54"/>
      <c r="S10" s="54"/>
      <c r="T10" s="54"/>
      <c r="U10" s="54"/>
      <c r="V10" s="54"/>
      <c r="W10" s="54">
        <f>データ!Q6</f>
        <v>87</v>
      </c>
      <c r="X10" s="54"/>
      <c r="Y10" s="54"/>
      <c r="Z10" s="54"/>
      <c r="AA10" s="54"/>
      <c r="AB10" s="54"/>
      <c r="AC10" s="54"/>
      <c r="AD10" s="55">
        <f>データ!R6</f>
        <v>2640</v>
      </c>
      <c r="AE10" s="55"/>
      <c r="AF10" s="55"/>
      <c r="AG10" s="55"/>
      <c r="AH10" s="55"/>
      <c r="AI10" s="55"/>
      <c r="AJ10" s="55"/>
      <c r="AK10" s="2"/>
      <c r="AL10" s="55">
        <f>データ!V6</f>
        <v>1735</v>
      </c>
      <c r="AM10" s="55"/>
      <c r="AN10" s="55"/>
      <c r="AO10" s="55"/>
      <c r="AP10" s="55"/>
      <c r="AQ10" s="55"/>
      <c r="AR10" s="55"/>
      <c r="AS10" s="55"/>
      <c r="AT10" s="54">
        <f>データ!W6</f>
        <v>0.94</v>
      </c>
      <c r="AU10" s="54"/>
      <c r="AV10" s="54"/>
      <c r="AW10" s="54"/>
      <c r="AX10" s="54"/>
      <c r="AY10" s="54"/>
      <c r="AZ10" s="54"/>
      <c r="BA10" s="54"/>
      <c r="BB10" s="54">
        <f>データ!X6</f>
        <v>1845.74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KBgtA1lkTm1RxBpz9d6V/LeyC050rIN8ZQsDPCkZSdHccwDa15V1J5zOMu7kaZKdnE4e3NsqyNkqXYJ2Xneyvw==" saltValue="tIlehV9CugOTD65Uwp4x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294411</v>
      </c>
      <c r="D6" s="19">
        <f t="shared" si="3"/>
        <v>47</v>
      </c>
      <c r="E6" s="19">
        <f t="shared" si="3"/>
        <v>17</v>
      </c>
      <c r="F6" s="19">
        <f t="shared" si="3"/>
        <v>1</v>
      </c>
      <c r="G6" s="19">
        <f t="shared" si="3"/>
        <v>0</v>
      </c>
      <c r="H6" s="19" t="str">
        <f t="shared" si="3"/>
        <v>奈良県　吉野町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28.06</v>
      </c>
      <c r="Q6" s="20">
        <f t="shared" si="3"/>
        <v>87</v>
      </c>
      <c r="R6" s="20">
        <f t="shared" si="3"/>
        <v>2640</v>
      </c>
      <c r="S6" s="20">
        <f t="shared" si="3"/>
        <v>6251</v>
      </c>
      <c r="T6" s="20">
        <f t="shared" si="3"/>
        <v>95.65</v>
      </c>
      <c r="U6" s="20">
        <f t="shared" si="3"/>
        <v>65.349999999999994</v>
      </c>
      <c r="V6" s="20">
        <f t="shared" si="3"/>
        <v>1735</v>
      </c>
      <c r="W6" s="20">
        <f t="shared" si="3"/>
        <v>0.94</v>
      </c>
      <c r="X6" s="20">
        <f t="shared" si="3"/>
        <v>1845.74</v>
      </c>
      <c r="Y6" s="21">
        <f>IF(Y7="",NA(),Y7)</f>
        <v>76.19</v>
      </c>
      <c r="Z6" s="21">
        <f t="shared" ref="Z6:AH6" si="4">IF(Z7="",NA(),Z7)</f>
        <v>72.47</v>
      </c>
      <c r="AA6" s="21">
        <f t="shared" si="4"/>
        <v>75.739999999999995</v>
      </c>
      <c r="AB6" s="21">
        <f t="shared" si="4"/>
        <v>80.59</v>
      </c>
      <c r="AC6" s="21">
        <f t="shared" si="4"/>
        <v>81.14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125.99</v>
      </c>
      <c r="BG6" s="21">
        <f t="shared" ref="BG6:BO6" si="7">IF(BG7="",NA(),BG7)</f>
        <v>154.5</v>
      </c>
      <c r="BH6" s="21">
        <f t="shared" si="7"/>
        <v>93.05</v>
      </c>
      <c r="BI6" s="21">
        <f t="shared" si="7"/>
        <v>274.52999999999997</v>
      </c>
      <c r="BJ6" s="21">
        <f t="shared" si="7"/>
        <v>61.05</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89.1</v>
      </c>
      <c r="BR6" s="21">
        <f t="shared" ref="BR6:BZ6" si="8">IF(BR7="",NA(),BR7)</f>
        <v>90.01</v>
      </c>
      <c r="BS6" s="21">
        <f t="shared" si="8"/>
        <v>90.88</v>
      </c>
      <c r="BT6" s="21">
        <f t="shared" si="8"/>
        <v>91.68</v>
      </c>
      <c r="BU6" s="21">
        <f t="shared" si="8"/>
        <v>90.67</v>
      </c>
      <c r="BV6" s="21">
        <f t="shared" si="8"/>
        <v>78.92</v>
      </c>
      <c r="BW6" s="21">
        <f t="shared" si="8"/>
        <v>74.17</v>
      </c>
      <c r="BX6" s="21">
        <f t="shared" si="8"/>
        <v>79.77</v>
      </c>
      <c r="BY6" s="21">
        <f t="shared" si="8"/>
        <v>79.63</v>
      </c>
      <c r="BZ6" s="21">
        <f t="shared" si="8"/>
        <v>76.78</v>
      </c>
      <c r="CA6" s="20" t="str">
        <f>IF(CA7="","",IF(CA7="-","【-】","【"&amp;SUBSTITUTE(TEXT(CA7,"#,##0.00"),"-","△")&amp;"】"))</f>
        <v>【97.61】</v>
      </c>
      <c r="CB6" s="21">
        <f>IF(CB7="",NA(),CB7)</f>
        <v>150</v>
      </c>
      <c r="CC6" s="21">
        <f t="shared" ref="CC6:CK6" si="9">IF(CC7="",NA(),CC7)</f>
        <v>150</v>
      </c>
      <c r="CD6" s="21">
        <f t="shared" si="9"/>
        <v>149.59</v>
      </c>
      <c r="CE6" s="21">
        <f t="shared" si="9"/>
        <v>150</v>
      </c>
      <c r="CF6" s="21">
        <f t="shared" si="9"/>
        <v>150.04</v>
      </c>
      <c r="CG6" s="21">
        <f t="shared" si="9"/>
        <v>220.31</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47.32</v>
      </c>
      <c r="CW6" s="20" t="str">
        <f>IF(CW7="","",IF(CW7="-","【-】","【"&amp;SUBSTITUTE(TEXT(CW7,"#,##0.00"),"-","△")&amp;"】"))</f>
        <v>【59.10】</v>
      </c>
      <c r="CX6" s="21">
        <f>IF(CX7="",NA(),CX7)</f>
        <v>84.69</v>
      </c>
      <c r="CY6" s="21">
        <f t="shared" ref="CY6:DG6" si="11">IF(CY7="",NA(),CY7)</f>
        <v>86.27</v>
      </c>
      <c r="CZ6" s="21">
        <f t="shared" si="11"/>
        <v>86.55</v>
      </c>
      <c r="DA6" s="21">
        <f t="shared" si="11"/>
        <v>86.55</v>
      </c>
      <c r="DB6" s="21">
        <f t="shared" si="11"/>
        <v>87.44</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294411</v>
      </c>
      <c r="D7" s="23">
        <v>47</v>
      </c>
      <c r="E7" s="23">
        <v>17</v>
      </c>
      <c r="F7" s="23">
        <v>1</v>
      </c>
      <c r="G7" s="23">
        <v>0</v>
      </c>
      <c r="H7" s="23" t="s">
        <v>98</v>
      </c>
      <c r="I7" s="23" t="s">
        <v>99</v>
      </c>
      <c r="J7" s="23" t="s">
        <v>100</v>
      </c>
      <c r="K7" s="23" t="s">
        <v>101</v>
      </c>
      <c r="L7" s="23" t="s">
        <v>102</v>
      </c>
      <c r="M7" s="23" t="s">
        <v>103</v>
      </c>
      <c r="N7" s="24" t="s">
        <v>104</v>
      </c>
      <c r="O7" s="24" t="s">
        <v>105</v>
      </c>
      <c r="P7" s="24">
        <v>28.06</v>
      </c>
      <c r="Q7" s="24">
        <v>87</v>
      </c>
      <c r="R7" s="24">
        <v>2640</v>
      </c>
      <c r="S7" s="24">
        <v>6251</v>
      </c>
      <c r="T7" s="24">
        <v>95.65</v>
      </c>
      <c r="U7" s="24">
        <v>65.349999999999994</v>
      </c>
      <c r="V7" s="24">
        <v>1735</v>
      </c>
      <c r="W7" s="24">
        <v>0.94</v>
      </c>
      <c r="X7" s="24">
        <v>1845.74</v>
      </c>
      <c r="Y7" s="24">
        <v>76.19</v>
      </c>
      <c r="Z7" s="24">
        <v>72.47</v>
      </c>
      <c r="AA7" s="24">
        <v>75.739999999999995</v>
      </c>
      <c r="AB7" s="24">
        <v>80.59</v>
      </c>
      <c r="AC7" s="24">
        <v>81.14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125.99</v>
      </c>
      <c r="BG7" s="24">
        <v>154.5</v>
      </c>
      <c r="BH7" s="24">
        <v>93.05</v>
      </c>
      <c r="BI7" s="24">
        <v>274.52999999999997</v>
      </c>
      <c r="BJ7" s="24">
        <v>61.05</v>
      </c>
      <c r="BK7" s="24">
        <v>1048.23</v>
      </c>
      <c r="BL7" s="24">
        <v>1130.42</v>
      </c>
      <c r="BM7" s="24">
        <v>1245.0999999999999</v>
      </c>
      <c r="BN7" s="24">
        <v>1108.8</v>
      </c>
      <c r="BO7" s="24">
        <v>1194.56</v>
      </c>
      <c r="BP7" s="24">
        <v>652.82000000000005</v>
      </c>
      <c r="BQ7" s="24">
        <v>89.1</v>
      </c>
      <c r="BR7" s="24">
        <v>90.01</v>
      </c>
      <c r="BS7" s="24">
        <v>90.88</v>
      </c>
      <c r="BT7" s="24">
        <v>91.68</v>
      </c>
      <c r="BU7" s="24">
        <v>90.67</v>
      </c>
      <c r="BV7" s="24">
        <v>78.92</v>
      </c>
      <c r="BW7" s="24">
        <v>74.17</v>
      </c>
      <c r="BX7" s="24">
        <v>79.77</v>
      </c>
      <c r="BY7" s="24">
        <v>79.63</v>
      </c>
      <c r="BZ7" s="24">
        <v>76.78</v>
      </c>
      <c r="CA7" s="24">
        <v>97.61</v>
      </c>
      <c r="CB7" s="24">
        <v>150</v>
      </c>
      <c r="CC7" s="24">
        <v>150</v>
      </c>
      <c r="CD7" s="24">
        <v>149.59</v>
      </c>
      <c r="CE7" s="24">
        <v>150</v>
      </c>
      <c r="CF7" s="24">
        <v>150.04</v>
      </c>
      <c r="CG7" s="24">
        <v>220.31</v>
      </c>
      <c r="CH7" s="24">
        <v>230.95</v>
      </c>
      <c r="CI7" s="24">
        <v>214.56</v>
      </c>
      <c r="CJ7" s="24">
        <v>213.66</v>
      </c>
      <c r="CK7" s="24">
        <v>224.31</v>
      </c>
      <c r="CL7" s="24">
        <v>138.29</v>
      </c>
      <c r="CM7" s="24" t="s">
        <v>104</v>
      </c>
      <c r="CN7" s="24" t="s">
        <v>104</v>
      </c>
      <c r="CO7" s="24" t="s">
        <v>104</v>
      </c>
      <c r="CP7" s="24" t="s">
        <v>104</v>
      </c>
      <c r="CQ7" s="24" t="s">
        <v>104</v>
      </c>
      <c r="CR7" s="24">
        <v>49.68</v>
      </c>
      <c r="CS7" s="24">
        <v>49.27</v>
      </c>
      <c r="CT7" s="24">
        <v>49.47</v>
      </c>
      <c r="CU7" s="24">
        <v>48.19</v>
      </c>
      <c r="CV7" s="24">
        <v>47.32</v>
      </c>
      <c r="CW7" s="24">
        <v>59.1</v>
      </c>
      <c r="CX7" s="24">
        <v>84.69</v>
      </c>
      <c r="CY7" s="24">
        <v>86.27</v>
      </c>
      <c r="CZ7" s="24">
        <v>86.55</v>
      </c>
      <c r="DA7" s="24">
        <v>86.55</v>
      </c>
      <c r="DB7" s="24">
        <v>87.44</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it0126</cp:lastModifiedBy>
  <cp:lastPrinted>2024-01-25T04:37:10Z</cp:lastPrinted>
  <dcterms:created xsi:type="dcterms:W3CDTF">2023-12-12T02:47:40Z</dcterms:created>
  <dcterms:modified xsi:type="dcterms:W3CDTF">2024-01-25T04:44:14Z</dcterms:modified>
  <cp:category/>
</cp:coreProperties>
</file>