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380" yWindow="165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<sst xmlns="http://schemas.openxmlformats.org/spreadsheetml/2006/main" count="245" uniqueCount="127">
  <si>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</si>
  <si>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</si>
  <si>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</si>
  <si>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</si>
  <si>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</si>
  <si>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</si>
  <si>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</si>
  <si>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</si>
  <si>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</si>
  <si>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</si>
  <si>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</si>
  <si>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</si>
  <si>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</si>
  <si>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</si>
  <si>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</si>
  <si>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</si>
  <si>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</si>
  <si>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</si>
  <si>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</si>
  <si>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</si>
  <si>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</si>
  <si>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</si>
  <si>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</si>
  <si>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</si>
  <si>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</si>
  <si>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</si>
  <si>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</si>
  <si>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</si>
  <si>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</si>
  <si>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</si>
  <si>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</si>
  <si>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</si>
  <si>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</si>
  <si>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</si>
  <si>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</si>
  <si>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</si>
  <si>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</si>
  <si>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</si>
  <si>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</si>
  <si>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</si>
  <si>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</si>
  <si>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</si>
  <si>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</si>
  <si>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</si>
  <si>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</si>
  <si>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</si>
  <si>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</si>
  <si>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</si>
  <si>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</si>
  <si>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</si>
  <si>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</si>
  <si>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</si>
  <si>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</si>
  <si>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</si>
  <si>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</si>
  <si>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</si>
  <si>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</si>
  <si>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</si>
  <si>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</si>
  <si>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</si>
  <si>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</si>
  <si>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</si>
  <si>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</si>
  <si>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</si>
  <si>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</si>
  <si>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</si>
  <si>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</si>
  <si>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</si>
  <si>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</si>
  <si>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</si>
  <si>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</si>
  <si>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</si>
  <si>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</si>
  <si>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</si>
  <si>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</si>
  <si>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</si>
  <si>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</si>
  <si>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</si>
  <si>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</si>
  <si>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</si>
  <si>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</si>
  <si>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</si>
  <si>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</si>
  <si>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</si>
  <si>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</si>
  <si>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</si>
  <si>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</si>
  <si>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</si>
  <si>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</si>
  <si>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</si>
  <si>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</si>
  <si>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</si>
  <si>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</si>
  <si>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</si>
  <si>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</si>
  <si>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</si>
  <si>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</si>
  <si>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</si>
  <si>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</si>
  <si>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</si>
  <si>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</si>
  <si>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</si>
  <si>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</si>
  <si>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</si>
  <si>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</si>
  <si>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</si>
  <si>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</si>
  <si>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</si>
  <si>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</si>
  <si>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</si>
  <si>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</si>
  <si>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奈良県　吉野町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</si>
  <si>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</si>
  <si>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</si>
  <si>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</si>
  <si>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</si>
  <si>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</si>
  <si>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</si>
  <si>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</si>
  <si>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</si>
  <si>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</si>
  <si>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</si>
  <si>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</si>
  <si>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平成19年度に供用開始のため、配管設備に関しては現状耐用年数を超えたものはない。</t>
    <phoneticPr fontId="4"/>
  </si>
  <si>
    <t>過疎化による人口の減少や、地形的な要因により、維持管理費用に対して処理人口が少ない一方、これまでに投資した費用に係る企業債の償還負担が大きく、経営が厳しい状況にある。
　経営状況を改善するため、助成金制度の周知・活用、戸別訪問等での接続率の向上を図るとともに、使用料の見直しを検討していく。
　今後必要となる設備の老朽化対策については、計画的に修繕、更新することにより、負担の平準化を図る。
　また、全体計画と事業計画並びに認可区域の見直しを行ったことにより、効率的で適切な規模での事業を実施していく。</t>
    <phoneticPr fontId="4"/>
  </si>
  <si>
    <t>非設置</t>
    <rPh sb="0" eb="1">
      <t>ヒ</t>
    </rPh>
    <rPh sb="1" eb="3">
      <t>セッチ</t>
    </rPh>
    <phoneticPr fontId="4"/>
  </si>
  <si>
    <t>①の収益的収支比率は平成24年度から企業債の償還が始まったものがあるため減少したが、平成27年度以降上昇傾向にある。　　　　　　　　　　　　　　　　　　　　　　当町の地理的な要因により建設改良費が高額となる一方、処理区域内人口が少ないことから、④企業債残高及び償還額が負担となっている状況ではあるが、企業債残高が着実に減少し、改善方向にあるといえる。
　平成27年度からについては、集合住宅を接続したこともあって⑧水洗化率など、影響を受けて向上した部分はある。これに伴って⑥汚水処理原価が下がったと思われる。しかし過疎化は確実に進む方向であると予測されるため、できる限り現状を維持することに努め、それを今後の目標と位置付けたい。
　今後の事業としては過疎化の問題を重きに置き、効率性や合理性の部分を十分検討し、身の丈に合った事業を展開していくことが重要であると考える。</t>
    <rPh sb="36" eb="38">
      <t>ゲンショウ</t>
    </rPh>
    <rPh sb="42" eb="44">
      <t>ヘイセイ</t>
    </rPh>
    <rPh sb="46" eb="48">
      <t>ネンド</t>
    </rPh>
    <rPh sb="48" eb="50">
      <t>イコウ</t>
    </rPh>
    <rPh sb="50" eb="52">
      <t>ジョウショウ</t>
    </rPh>
    <rPh sb="52" eb="54">
      <t>ケイコウ</t>
    </rPh>
    <rPh sb="156" eb="158">
      <t>チャクジツ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</si>
</sst>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  <xf numFmtId="0" fontId="18" fillId="0" borderId="2" xfId="1" applyNumberFormat="1" applyFont="1" applyBorder="1" applyAlignment="1" applyProtection="1">
      <alignment horizontal="center" vertical="center"/>
      <protection locked="0"/>
    </xf>
    <xf numFmtId="0" fontId="18" fillId="0" borderId="6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7" xfId="1" applyFont="1" applyBorder="1" applyAlignment="1" applyProtection="1">
      <alignment horizontal="left" vertical="top" wrapText="1"/>
      <protection locked="0"/>
    </xf>
    <xf numFmtId="0" fontId="18" fillId="0" borderId="8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9" xfId="1" applyFont="1" applyBorder="1" applyAlignment="1" applyProtection="1">
      <alignment horizontal="left" vertical="top" wrapText="1"/>
      <protection locked="0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3"/>
          <c:y val="0.1580694566902848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341312"/>
        <c:axId val="12934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41312"/>
        <c:axId val="129347584"/>
      </c:lineChart>
      <c:dateAx>
        <c:axId val="12934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347584"/>
        <c:crosses val="autoZero"/>
        <c:auto val="1"/>
        <c:lblOffset val="100"/>
        <c:baseTimeUnit val="years"/>
      </c:dateAx>
      <c:valAx>
        <c:axId val="12934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34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86464"/>
        <c:axId val="12989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86464"/>
        <c:axId val="129892736"/>
      </c:lineChart>
      <c:dateAx>
        <c:axId val="129886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892736"/>
        <c:crosses val="autoZero"/>
        <c:auto val="1"/>
        <c:lblOffset val="100"/>
        <c:baseTimeUnit val="years"/>
      </c:dateAx>
      <c:valAx>
        <c:axId val="12989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886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45.69</c:v>
                </c:pt>
                <c:pt idx="1">
                  <c:v>48.62</c:v>
                </c:pt>
                <c:pt idx="2">
                  <c:v>31.1</c:v>
                </c:pt>
                <c:pt idx="3">
                  <c:v>65.84</c:v>
                </c:pt>
                <c:pt idx="4">
                  <c:v>67.31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18848"/>
        <c:axId val="129937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18848"/>
        <c:axId val="129937408"/>
      </c:lineChart>
      <c:dateAx>
        <c:axId val="12991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937408"/>
        <c:crosses val="autoZero"/>
        <c:auto val="1"/>
        <c:lblOffset val="100"/>
        <c:baseTimeUnit val="years"/>
      </c:dateAx>
      <c:valAx>
        <c:axId val="129937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91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63701688848878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65.08</c:v>
                </c:pt>
                <c:pt idx="1">
                  <c:v>64.959999999999994</c:v>
                </c:pt>
                <c:pt idx="2">
                  <c:v>64.91</c:v>
                </c:pt>
                <c:pt idx="3">
                  <c:v>66.510000000000005</c:v>
                </c:pt>
                <c:pt idx="4">
                  <c:v>68.510000000000005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46720"/>
        <c:axId val="12924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46720"/>
        <c:axId val="129248640"/>
      </c:lineChart>
      <c:dateAx>
        <c:axId val="129246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248640"/>
        <c:crosses val="autoZero"/>
        <c:auto val="1"/>
        <c:lblOffset val="100"/>
        <c:baseTimeUnit val="years"/>
      </c:dateAx>
      <c:valAx>
        <c:axId val="12924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246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275008"/>
        <c:axId val="12927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275008"/>
        <c:axId val="129276928"/>
      </c:lineChart>
      <c:dateAx>
        <c:axId val="12927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276928"/>
        <c:crosses val="autoZero"/>
        <c:auto val="1"/>
        <c:lblOffset val="100"/>
        <c:baseTimeUnit val="years"/>
      </c:dateAx>
      <c:valAx>
        <c:axId val="12927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27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966848"/>
        <c:axId val="12996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66848"/>
        <c:axId val="129968768"/>
      </c:lineChart>
      <c:dateAx>
        <c:axId val="12996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968768"/>
        <c:crosses val="autoZero"/>
        <c:auto val="1"/>
        <c:lblOffset val="100"/>
        <c:baseTimeUnit val="years"/>
      </c:dateAx>
      <c:valAx>
        <c:axId val="12996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96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07424"/>
        <c:axId val="130009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07424"/>
        <c:axId val="130009344"/>
      </c:lineChart>
      <c:dateAx>
        <c:axId val="130007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009344"/>
        <c:crosses val="autoZero"/>
        <c:auto val="1"/>
        <c:lblOffset val="100"/>
        <c:baseTimeUnit val="years"/>
      </c:dateAx>
      <c:valAx>
        <c:axId val="130009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00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56192"/>
        <c:axId val="13005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056192"/>
        <c:axId val="130058112"/>
      </c:lineChart>
      <c:dateAx>
        <c:axId val="13005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0058112"/>
        <c:crosses val="autoZero"/>
        <c:auto val="1"/>
        <c:lblOffset val="100"/>
        <c:baseTimeUnit val="years"/>
      </c:dateAx>
      <c:valAx>
        <c:axId val="13005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005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8157.46</c:v>
                </c:pt>
                <c:pt idx="1">
                  <c:v>7613.11</c:v>
                </c:pt>
                <c:pt idx="2">
                  <c:v>7142.86</c:v>
                </c:pt>
                <c:pt idx="3">
                  <c:v>4992.07</c:v>
                </c:pt>
                <c:pt idx="4">
                  <c:v>3629.26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04320"/>
        <c:axId val="12970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04320"/>
        <c:axId val="129705856"/>
      </c:lineChart>
      <c:dateAx>
        <c:axId val="129704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705856"/>
        <c:crosses val="autoZero"/>
        <c:auto val="1"/>
        <c:lblOffset val="100"/>
        <c:baseTimeUnit val="years"/>
      </c:dateAx>
      <c:valAx>
        <c:axId val="12970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704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19.88</c:v>
                </c:pt>
                <c:pt idx="1">
                  <c:v>18.77</c:v>
                </c:pt>
                <c:pt idx="2">
                  <c:v>18.86</c:v>
                </c:pt>
                <c:pt idx="3">
                  <c:v>25.97</c:v>
                </c:pt>
                <c:pt idx="4">
                  <c:v>29.11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719296"/>
        <c:axId val="12973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719296"/>
        <c:axId val="129733760"/>
      </c:lineChart>
      <c:dateAx>
        <c:axId val="12971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733760"/>
        <c:crosses val="autoZero"/>
        <c:auto val="1"/>
        <c:lblOffset val="100"/>
        <c:baseTimeUnit val="years"/>
      </c:dateAx>
      <c:valAx>
        <c:axId val="12973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71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648.19000000000005</c:v>
                </c:pt>
                <c:pt idx="1">
                  <c:v>661.06</c:v>
                </c:pt>
                <c:pt idx="2">
                  <c:v>696.31</c:v>
                </c:pt>
                <c:pt idx="3">
                  <c:v>528.78</c:v>
                </c:pt>
                <c:pt idx="4">
                  <c:v>438.5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837696"/>
        <c:axId val="129843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837696"/>
        <c:axId val="129843968"/>
      </c:lineChart>
      <c:dateAx>
        <c:axId val="1298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843968"/>
        <c:crosses val="autoZero"/>
        <c:auto val="1"/>
        <c:lblOffset val="100"/>
        <c:baseTimeUnit val="years"/>
      </c:dateAx>
      <c:valAx>
        <c:axId val="129843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8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64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奈良県　吉野町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D3</v>
      </c>
      <c r="X8" s="48"/>
      <c r="Y8" s="48"/>
      <c r="Z8" s="48"/>
      <c r="AA8" s="48"/>
      <c r="AB8" s="48"/>
      <c r="AC8" s="48"/>
      <c r="AD8" s="83" t="s">
        <v>125</v>
      </c>
      <c r="AE8" s="83"/>
      <c r="AF8" s="83"/>
      <c r="AG8" s="83"/>
      <c r="AH8" s="83"/>
      <c r="AI8" s="83"/>
      <c r="AJ8" s="83"/>
      <c r="AK8" s="4"/>
      <c r="AL8" s="49">
        <f>データ!S6</f>
        <v>7632</v>
      </c>
      <c r="AM8" s="49"/>
      <c r="AN8" s="49"/>
      <c r="AO8" s="49"/>
      <c r="AP8" s="49"/>
      <c r="AQ8" s="49"/>
      <c r="AR8" s="49"/>
      <c r="AS8" s="49"/>
      <c r="AT8" s="45">
        <f>データ!T6</f>
        <v>95.65</v>
      </c>
      <c r="AU8" s="45"/>
      <c r="AV8" s="45"/>
      <c r="AW8" s="45"/>
      <c r="AX8" s="45"/>
      <c r="AY8" s="45"/>
      <c r="AZ8" s="45"/>
      <c r="BA8" s="45"/>
      <c r="BB8" s="45">
        <f>データ!U6</f>
        <v>79.790000000000006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0" t="s">
        <v>20</v>
      </c>
      <c r="BM9" s="51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2.06</v>
      </c>
      <c r="Q10" s="45"/>
      <c r="R10" s="45"/>
      <c r="S10" s="45"/>
      <c r="T10" s="45"/>
      <c r="U10" s="45"/>
      <c r="V10" s="45"/>
      <c r="W10" s="45">
        <f>データ!Q6</f>
        <v>89</v>
      </c>
      <c r="X10" s="45"/>
      <c r="Y10" s="45"/>
      <c r="Z10" s="45"/>
      <c r="AA10" s="45"/>
      <c r="AB10" s="45"/>
      <c r="AC10" s="45"/>
      <c r="AD10" s="49">
        <f>データ!R6</f>
        <v>2592</v>
      </c>
      <c r="AE10" s="49"/>
      <c r="AF10" s="49"/>
      <c r="AG10" s="49"/>
      <c r="AH10" s="49"/>
      <c r="AI10" s="49"/>
      <c r="AJ10" s="49"/>
      <c r="AK10" s="2"/>
      <c r="AL10" s="49">
        <f>データ!V6</f>
        <v>156</v>
      </c>
      <c r="AM10" s="49"/>
      <c r="AN10" s="49"/>
      <c r="AO10" s="49"/>
      <c r="AP10" s="49"/>
      <c r="AQ10" s="49"/>
      <c r="AR10" s="49"/>
      <c r="AS10" s="49"/>
      <c r="AT10" s="45">
        <f>データ!W6</f>
        <v>0.03</v>
      </c>
      <c r="AU10" s="45"/>
      <c r="AV10" s="45"/>
      <c r="AW10" s="45"/>
      <c r="AX10" s="45"/>
      <c r="AY10" s="45"/>
      <c r="AZ10" s="45"/>
      <c r="BA10" s="45"/>
      <c r="BB10" s="45">
        <f>データ!X6</f>
        <v>5200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84" t="s">
        <v>126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 x14ac:dyDescent="0.15">
      <c r="A34" s="2"/>
      <c r="B34" s="17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20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20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20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9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 x14ac:dyDescent="0.15">
      <c r="A35" s="2"/>
      <c r="B35" s="17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20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20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20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9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87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9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8" t="s">
        <v>123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7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20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20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20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9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7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20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20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20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9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7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20"/>
      <c r="V79" s="20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20"/>
      <c r="AP79" s="20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8"/>
      <c r="BJ79" s="19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7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20"/>
      <c r="V80" s="20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20"/>
      <c r="AP80" s="20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8"/>
      <c r="BJ80" s="19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56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57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58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59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60</v>
      </c>
      <c r="B3" s="29" t="s">
        <v>61</v>
      </c>
      <c r="C3" s="29" t="s">
        <v>62</v>
      </c>
      <c r="D3" s="29" t="s">
        <v>63</v>
      </c>
      <c r="E3" s="29" t="s">
        <v>64</v>
      </c>
      <c r="F3" s="29" t="s">
        <v>65</v>
      </c>
      <c r="G3" s="29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70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82</v>
      </c>
      <c r="B5" s="31"/>
      <c r="C5" s="31"/>
      <c r="D5" s="31"/>
      <c r="E5" s="31"/>
      <c r="F5" s="31"/>
      <c r="G5" s="31"/>
      <c r="H5" s="32" t="s">
        <v>83</v>
      </c>
      <c r="I5" s="32" t="s">
        <v>84</v>
      </c>
      <c r="J5" s="32" t="s">
        <v>85</v>
      </c>
      <c r="K5" s="32" t="s">
        <v>86</v>
      </c>
      <c r="L5" s="32" t="s">
        <v>87</v>
      </c>
      <c r="M5" s="32" t="s">
        <v>5</v>
      </c>
      <c r="N5" s="32" t="s">
        <v>88</v>
      </c>
      <c r="O5" s="32" t="s">
        <v>89</v>
      </c>
      <c r="P5" s="32" t="s">
        <v>90</v>
      </c>
      <c r="Q5" s="32" t="s">
        <v>91</v>
      </c>
      <c r="R5" s="32" t="s">
        <v>92</v>
      </c>
      <c r="S5" s="32" t="s">
        <v>93</v>
      </c>
      <c r="T5" s="32" t="s">
        <v>94</v>
      </c>
      <c r="U5" s="32" t="s">
        <v>95</v>
      </c>
      <c r="V5" s="32" t="s">
        <v>96</v>
      </c>
      <c r="W5" s="32" t="s">
        <v>97</v>
      </c>
      <c r="X5" s="32" t="s">
        <v>98</v>
      </c>
      <c r="Y5" s="32" t="s">
        <v>99</v>
      </c>
      <c r="Z5" s="32" t="s">
        <v>100</v>
      </c>
      <c r="AA5" s="32" t="s">
        <v>101</v>
      </c>
      <c r="AB5" s="32" t="s">
        <v>102</v>
      </c>
      <c r="AC5" s="32" t="s">
        <v>103</v>
      </c>
      <c r="AD5" s="32" t="s">
        <v>104</v>
      </c>
      <c r="AE5" s="32" t="s">
        <v>105</v>
      </c>
      <c r="AF5" s="32" t="s">
        <v>106</v>
      </c>
      <c r="AG5" s="32" t="s">
        <v>107</v>
      </c>
      <c r="AH5" s="32" t="s">
        <v>108</v>
      </c>
      <c r="AI5" s="32" t="s">
        <v>43</v>
      </c>
      <c r="AJ5" s="32" t="s">
        <v>99</v>
      </c>
      <c r="AK5" s="32" t="s">
        <v>100</v>
      </c>
      <c r="AL5" s="32" t="s">
        <v>101</v>
      </c>
      <c r="AM5" s="32" t="s">
        <v>102</v>
      </c>
      <c r="AN5" s="32" t="s">
        <v>103</v>
      </c>
      <c r="AO5" s="32" t="s">
        <v>104</v>
      </c>
      <c r="AP5" s="32" t="s">
        <v>105</v>
      </c>
      <c r="AQ5" s="32" t="s">
        <v>106</v>
      </c>
      <c r="AR5" s="32" t="s">
        <v>107</v>
      </c>
      <c r="AS5" s="32" t="s">
        <v>108</v>
      </c>
      <c r="AT5" s="32" t="s">
        <v>109</v>
      </c>
      <c r="AU5" s="32" t="s">
        <v>99</v>
      </c>
      <c r="AV5" s="32" t="s">
        <v>100</v>
      </c>
      <c r="AW5" s="32" t="s">
        <v>101</v>
      </c>
      <c r="AX5" s="32" t="s">
        <v>102</v>
      </c>
      <c r="AY5" s="32" t="s">
        <v>103</v>
      </c>
      <c r="AZ5" s="32" t="s">
        <v>104</v>
      </c>
      <c r="BA5" s="32" t="s">
        <v>105</v>
      </c>
      <c r="BB5" s="32" t="s">
        <v>106</v>
      </c>
      <c r="BC5" s="32" t="s">
        <v>107</v>
      </c>
      <c r="BD5" s="32" t="s">
        <v>108</v>
      </c>
      <c r="BE5" s="32" t="s">
        <v>109</v>
      </c>
      <c r="BF5" s="32" t="s">
        <v>99</v>
      </c>
      <c r="BG5" s="32" t="s">
        <v>100</v>
      </c>
      <c r="BH5" s="32" t="s">
        <v>101</v>
      </c>
      <c r="BI5" s="32" t="s">
        <v>102</v>
      </c>
      <c r="BJ5" s="32" t="s">
        <v>103</v>
      </c>
      <c r="BK5" s="32" t="s">
        <v>104</v>
      </c>
      <c r="BL5" s="32" t="s">
        <v>105</v>
      </c>
      <c r="BM5" s="32" t="s">
        <v>106</v>
      </c>
      <c r="BN5" s="32" t="s">
        <v>107</v>
      </c>
      <c r="BO5" s="32" t="s">
        <v>108</v>
      </c>
      <c r="BP5" s="32" t="s">
        <v>109</v>
      </c>
      <c r="BQ5" s="32" t="s">
        <v>99</v>
      </c>
      <c r="BR5" s="32" t="s">
        <v>100</v>
      </c>
      <c r="BS5" s="32" t="s">
        <v>101</v>
      </c>
      <c r="BT5" s="32" t="s">
        <v>102</v>
      </c>
      <c r="BU5" s="32" t="s">
        <v>103</v>
      </c>
      <c r="BV5" s="32" t="s">
        <v>104</v>
      </c>
      <c r="BW5" s="32" t="s">
        <v>105</v>
      </c>
      <c r="BX5" s="32" t="s">
        <v>106</v>
      </c>
      <c r="BY5" s="32" t="s">
        <v>107</v>
      </c>
      <c r="BZ5" s="32" t="s">
        <v>108</v>
      </c>
      <c r="CA5" s="32" t="s">
        <v>109</v>
      </c>
      <c r="CB5" s="32" t="s">
        <v>99</v>
      </c>
      <c r="CC5" s="32" t="s">
        <v>100</v>
      </c>
      <c r="CD5" s="32" t="s">
        <v>101</v>
      </c>
      <c r="CE5" s="32" t="s">
        <v>102</v>
      </c>
      <c r="CF5" s="32" t="s">
        <v>103</v>
      </c>
      <c r="CG5" s="32" t="s">
        <v>104</v>
      </c>
      <c r="CH5" s="32" t="s">
        <v>105</v>
      </c>
      <c r="CI5" s="32" t="s">
        <v>106</v>
      </c>
      <c r="CJ5" s="32" t="s">
        <v>107</v>
      </c>
      <c r="CK5" s="32" t="s">
        <v>108</v>
      </c>
      <c r="CL5" s="32" t="s">
        <v>109</v>
      </c>
      <c r="CM5" s="32" t="s">
        <v>99</v>
      </c>
      <c r="CN5" s="32" t="s">
        <v>100</v>
      </c>
      <c r="CO5" s="32" t="s">
        <v>101</v>
      </c>
      <c r="CP5" s="32" t="s">
        <v>102</v>
      </c>
      <c r="CQ5" s="32" t="s">
        <v>103</v>
      </c>
      <c r="CR5" s="32" t="s">
        <v>104</v>
      </c>
      <c r="CS5" s="32" t="s">
        <v>105</v>
      </c>
      <c r="CT5" s="32" t="s">
        <v>106</v>
      </c>
      <c r="CU5" s="32" t="s">
        <v>107</v>
      </c>
      <c r="CV5" s="32" t="s">
        <v>108</v>
      </c>
      <c r="CW5" s="32" t="s">
        <v>109</v>
      </c>
      <c r="CX5" s="32" t="s">
        <v>99</v>
      </c>
      <c r="CY5" s="32" t="s">
        <v>100</v>
      </c>
      <c r="CZ5" s="32" t="s">
        <v>101</v>
      </c>
      <c r="DA5" s="32" t="s">
        <v>102</v>
      </c>
      <c r="DB5" s="32" t="s">
        <v>103</v>
      </c>
      <c r="DC5" s="32" t="s">
        <v>104</v>
      </c>
      <c r="DD5" s="32" t="s">
        <v>105</v>
      </c>
      <c r="DE5" s="32" t="s">
        <v>106</v>
      </c>
      <c r="DF5" s="32" t="s">
        <v>107</v>
      </c>
      <c r="DG5" s="32" t="s">
        <v>108</v>
      </c>
      <c r="DH5" s="32" t="s">
        <v>109</v>
      </c>
      <c r="DI5" s="32" t="s">
        <v>99</v>
      </c>
      <c r="DJ5" s="32" t="s">
        <v>100</v>
      </c>
      <c r="DK5" s="32" t="s">
        <v>101</v>
      </c>
      <c r="DL5" s="32" t="s">
        <v>102</v>
      </c>
      <c r="DM5" s="32" t="s">
        <v>103</v>
      </c>
      <c r="DN5" s="32" t="s">
        <v>104</v>
      </c>
      <c r="DO5" s="32" t="s">
        <v>105</v>
      </c>
      <c r="DP5" s="32" t="s">
        <v>106</v>
      </c>
      <c r="DQ5" s="32" t="s">
        <v>107</v>
      </c>
      <c r="DR5" s="32" t="s">
        <v>108</v>
      </c>
      <c r="DS5" s="32" t="s">
        <v>109</v>
      </c>
      <c r="DT5" s="32" t="s">
        <v>99</v>
      </c>
      <c r="DU5" s="32" t="s">
        <v>100</v>
      </c>
      <c r="DV5" s="32" t="s">
        <v>101</v>
      </c>
      <c r="DW5" s="32" t="s">
        <v>102</v>
      </c>
      <c r="DX5" s="32" t="s">
        <v>103</v>
      </c>
      <c r="DY5" s="32" t="s">
        <v>104</v>
      </c>
      <c r="DZ5" s="32" t="s">
        <v>105</v>
      </c>
      <c r="EA5" s="32" t="s">
        <v>106</v>
      </c>
      <c r="EB5" s="32" t="s">
        <v>107</v>
      </c>
      <c r="EC5" s="32" t="s">
        <v>108</v>
      </c>
      <c r="ED5" s="32" t="s">
        <v>109</v>
      </c>
      <c r="EE5" s="32" t="s">
        <v>99</v>
      </c>
      <c r="EF5" s="32" t="s">
        <v>100</v>
      </c>
      <c r="EG5" s="32" t="s">
        <v>101</v>
      </c>
      <c r="EH5" s="32" t="s">
        <v>102</v>
      </c>
      <c r="EI5" s="32" t="s">
        <v>103</v>
      </c>
      <c r="EJ5" s="32" t="s">
        <v>104</v>
      </c>
      <c r="EK5" s="32" t="s">
        <v>105</v>
      </c>
      <c r="EL5" s="32" t="s">
        <v>106</v>
      </c>
      <c r="EM5" s="32" t="s">
        <v>107</v>
      </c>
      <c r="EN5" s="32" t="s">
        <v>108</v>
      </c>
      <c r="EO5" s="32" t="s">
        <v>109</v>
      </c>
    </row>
    <row r="6" spans="1:145" s="36" customFormat="1" x14ac:dyDescent="0.15">
      <c r="A6" s="28" t="s">
        <v>110</v>
      </c>
      <c r="B6" s="33">
        <f>B7</f>
        <v>2016</v>
      </c>
      <c r="C6" s="33">
        <f t="shared" ref="C6:X6" si="3">C7</f>
        <v>294411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奈良県　吉野町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2.06</v>
      </c>
      <c r="Q6" s="34">
        <f t="shared" si="3"/>
        <v>89</v>
      </c>
      <c r="R6" s="34">
        <f t="shared" si="3"/>
        <v>2592</v>
      </c>
      <c r="S6" s="34">
        <f t="shared" si="3"/>
        <v>7632</v>
      </c>
      <c r="T6" s="34">
        <f t="shared" si="3"/>
        <v>95.65</v>
      </c>
      <c r="U6" s="34">
        <f t="shared" si="3"/>
        <v>79.790000000000006</v>
      </c>
      <c r="V6" s="34">
        <f t="shared" si="3"/>
        <v>156</v>
      </c>
      <c r="W6" s="34">
        <f t="shared" si="3"/>
        <v>0.03</v>
      </c>
      <c r="X6" s="34">
        <f t="shared" si="3"/>
        <v>5200</v>
      </c>
      <c r="Y6" s="35">
        <f>IF(Y7="",NA(),Y7)</f>
        <v>65.08</v>
      </c>
      <c r="Z6" s="35">
        <f t="shared" ref="Z6:AH6" si="4">IF(Z7="",NA(),Z7)</f>
        <v>64.959999999999994</v>
      </c>
      <c r="AA6" s="35">
        <f t="shared" si="4"/>
        <v>64.91</v>
      </c>
      <c r="AB6" s="35">
        <f t="shared" si="4"/>
        <v>66.510000000000005</v>
      </c>
      <c r="AC6" s="35">
        <f t="shared" si="4"/>
        <v>68.510000000000005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8157.46</v>
      </c>
      <c r="BG6" s="35">
        <f t="shared" ref="BG6:BO6" si="7">IF(BG7="",NA(),BG7)</f>
        <v>7613.11</v>
      </c>
      <c r="BH6" s="35">
        <f t="shared" si="7"/>
        <v>7142.86</v>
      </c>
      <c r="BI6" s="35">
        <f t="shared" si="7"/>
        <v>4992.07</v>
      </c>
      <c r="BJ6" s="35">
        <f t="shared" si="7"/>
        <v>3629.26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1592.72</v>
      </c>
      <c r="BP6" s="34" t="str">
        <f>IF(BP7="","",IF(BP7="-","【-】","【"&amp;SUBSTITUTE(TEXT(BP7,"#,##0.00"),"-","△")&amp;"】"))</f>
        <v>【1,348.09】</v>
      </c>
      <c r="BQ6" s="35">
        <f>IF(BQ7="",NA(),BQ7)</f>
        <v>19.88</v>
      </c>
      <c r="BR6" s="35">
        <f t="shared" ref="BR6:BZ6" si="8">IF(BR7="",NA(),BR7)</f>
        <v>18.77</v>
      </c>
      <c r="BS6" s="35">
        <f t="shared" si="8"/>
        <v>18.86</v>
      </c>
      <c r="BT6" s="35">
        <f t="shared" si="8"/>
        <v>25.97</v>
      </c>
      <c r="BU6" s="35">
        <f t="shared" si="8"/>
        <v>29.11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53.7</v>
      </c>
      <c r="CA6" s="34" t="str">
        <f>IF(CA7="","",IF(CA7="-","【-】","【"&amp;SUBSTITUTE(TEXT(CA7,"#,##0.00"),"-","△")&amp;"】"))</f>
        <v>【69.80】</v>
      </c>
      <c r="CB6" s="35">
        <f>IF(CB7="",NA(),CB7)</f>
        <v>648.19000000000005</v>
      </c>
      <c r="CC6" s="35">
        <f t="shared" ref="CC6:CK6" si="9">IF(CC7="",NA(),CC7)</f>
        <v>661.06</v>
      </c>
      <c r="CD6" s="35">
        <f t="shared" si="9"/>
        <v>696.31</v>
      </c>
      <c r="CE6" s="35">
        <f t="shared" si="9"/>
        <v>528.78</v>
      </c>
      <c r="CF6" s="35">
        <f t="shared" si="9"/>
        <v>438.5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300.35000000000002</v>
      </c>
      <c r="CL6" s="34" t="str">
        <f>IF(CL7="","",IF(CL7="-","【-】","【"&amp;SUBSTITUTE(TEXT(CL7,"#,##0.00"),"-","△")&amp;"】"))</f>
        <v>【232.54】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37.72</v>
      </c>
      <c r="CW6" s="34" t="str">
        <f>IF(CW7="","",IF(CW7="-","【-】","【"&amp;SUBSTITUTE(TEXT(CW7,"#,##0.00"),"-","△")&amp;"】"))</f>
        <v>【42.17】</v>
      </c>
      <c r="CX6" s="35">
        <f>IF(CX7="",NA(),CX7)</f>
        <v>45.69</v>
      </c>
      <c r="CY6" s="35">
        <f t="shared" ref="CY6:DG6" si="11">IF(CY7="",NA(),CY7)</f>
        <v>48.62</v>
      </c>
      <c r="CZ6" s="35">
        <f t="shared" si="11"/>
        <v>31.1</v>
      </c>
      <c r="DA6" s="35">
        <f t="shared" si="11"/>
        <v>65.84</v>
      </c>
      <c r="DB6" s="35">
        <f t="shared" si="11"/>
        <v>67.31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68.459999999999994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0.13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294411</v>
      </c>
      <c r="D7" s="37">
        <v>47</v>
      </c>
      <c r="E7" s="37">
        <v>17</v>
      </c>
      <c r="F7" s="37">
        <v>4</v>
      </c>
      <c r="G7" s="37">
        <v>0</v>
      </c>
      <c r="H7" s="37" t="s">
        <v>111</v>
      </c>
      <c r="I7" s="37" t="s">
        <v>112</v>
      </c>
      <c r="J7" s="37" t="s">
        <v>113</v>
      </c>
      <c r="K7" s="37" t="s">
        <v>114</v>
      </c>
      <c r="L7" s="37" t="s">
        <v>115</v>
      </c>
      <c r="M7" s="37"/>
      <c r="N7" s="38" t="s">
        <v>116</v>
      </c>
      <c r="O7" s="38" t="s">
        <v>117</v>
      </c>
      <c r="P7" s="38">
        <v>2.06</v>
      </c>
      <c r="Q7" s="38">
        <v>89</v>
      </c>
      <c r="R7" s="38">
        <v>2592</v>
      </c>
      <c r="S7" s="38">
        <v>7632</v>
      </c>
      <c r="T7" s="38">
        <v>95.65</v>
      </c>
      <c r="U7" s="38">
        <v>79.790000000000006</v>
      </c>
      <c r="V7" s="38">
        <v>156</v>
      </c>
      <c r="W7" s="38">
        <v>0.03</v>
      </c>
      <c r="X7" s="38">
        <v>5200</v>
      </c>
      <c r="Y7" s="38">
        <v>65.08</v>
      </c>
      <c r="Z7" s="38">
        <v>64.959999999999994</v>
      </c>
      <c r="AA7" s="38">
        <v>64.91</v>
      </c>
      <c r="AB7" s="38">
        <v>66.510000000000005</v>
      </c>
      <c r="AC7" s="38">
        <v>68.510000000000005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8157.46</v>
      </c>
      <c r="BG7" s="38">
        <v>7613.11</v>
      </c>
      <c r="BH7" s="38">
        <v>7142.86</v>
      </c>
      <c r="BI7" s="38">
        <v>4992.07</v>
      </c>
      <c r="BJ7" s="38">
        <v>3629.26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>
        <v>19.88</v>
      </c>
      <c r="BR7" s="38">
        <v>18.77</v>
      </c>
      <c r="BS7" s="38">
        <v>18.86</v>
      </c>
      <c r="BT7" s="38">
        <v>25.97</v>
      </c>
      <c r="BU7" s="38">
        <v>29.11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>
        <v>648.19000000000005</v>
      </c>
      <c r="CC7" s="38">
        <v>661.06</v>
      </c>
      <c r="CD7" s="38">
        <v>696.31</v>
      </c>
      <c r="CE7" s="38">
        <v>528.78</v>
      </c>
      <c r="CF7" s="38">
        <v>438.5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 t="s">
        <v>116</v>
      </c>
      <c r="CN7" s="38" t="s">
        <v>116</v>
      </c>
      <c r="CO7" s="38" t="s">
        <v>116</v>
      </c>
      <c r="CP7" s="38" t="s">
        <v>116</v>
      </c>
      <c r="CQ7" s="38" t="s">
        <v>116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>
        <v>45.69</v>
      </c>
      <c r="CY7" s="38">
        <v>48.62</v>
      </c>
      <c r="CZ7" s="38">
        <v>31.1</v>
      </c>
      <c r="DA7" s="38">
        <v>65.84</v>
      </c>
      <c r="DB7" s="38">
        <v>67.31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118</v>
      </c>
      <c r="C9" s="40" t="s">
        <v>119</v>
      </c>
      <c r="D9" s="40" t="s">
        <v>120</v>
      </c>
      <c r="E9" s="40" t="s">
        <v>121</v>
      </c>
      <c r="F9" s="40" t="s">
        <v>122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61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奈良県</cp:lastModifiedBy>
  <cp:lastPrinted>2018-02-20T08:16:07Z</cp:lastPrinted>
  <dcterms:created xsi:type="dcterms:W3CDTF">2017-12-25T02:21:11Z</dcterms:created>
  <dcterms:modified xsi:type="dcterms:W3CDTF">2018-02-21T07:21:06Z</dcterms:modified>
  <cp:category/>
</cp:coreProperties>
</file>