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200.25\政策戦略課【財政】\財政\財政共有\財政\地方公営企業関係\経営比較分析表\R03決算\提出\"/>
    </mc:Choice>
  </mc:AlternateContent>
  <xr:revisionPtr revIDLastSave="0" documentId="13_ncr:1_{7F9252D0-A5D2-45BF-AE52-9059F7F3BBC9}" xr6:coauthVersionLast="36" xr6:coauthVersionMax="36" xr10:uidLastSave="{00000000-0000-0000-0000-000000000000}"/>
  <workbookProtection workbookAlgorithmName="SHA-512" workbookHashValue="dXszaQdSKOHP5TM4ZE3PQPpSMrBMW5Ihdsrmx0CLpyC6gFxZ+O1ARDyMwi6SrWcXybLL9le3816hiGTUp7QGbw==" workbookSaltValue="6amtiStZxkDPJJfEbSoRqA=="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B10" i="4"/>
</calcChain>
</file>

<file path=xl/sharedStrings.xml><?xml version="1.0" encoding="utf-8"?>
<sst xmlns="http://schemas.openxmlformats.org/spreadsheetml/2006/main" count="241" uniqueCount="120">
  <si>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</si>
  <si>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</si>
  <si>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</si>
  <si>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</si>
  <si>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</si>
  <si>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</si>
  <si>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</si>
  <si>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</si>
  <si>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</si>
  <si>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</si>
  <si>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</si>
  <si>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</si>
  <si>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</si>
  <si>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</si>
  <si>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</si>
  <si>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</si>
  <si>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</si>
  <si>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</si>
  <si>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</si>
  <si>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</si>
  <si>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</si>
  <si>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</si>
  <si>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</si>
  <si>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</si>
  <si>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</si>
  <si>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</si>
  <si>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</si>
  <si>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</si>
  <si>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</si>
  <si>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</si>
  <si>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</si>
  <si>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</si>
  <si>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</si>
  <si>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</si>
  <si>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</si>
  <si>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</si>
  <si>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</si>
  <si>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</si>
  <si>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</si>
  <si>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</si>
  <si>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</si>
  <si>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</si>
  <si>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</si>
  <si>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</si>
  <si>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</si>
  <si>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</si>
  <si>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</si>
  <si>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</si>
  <si>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</si>
  <si>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</si>
  <si>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</si>
  <si>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</si>
  <si>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</si>
  <si>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</si>
  <si>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</si>
  <si>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</si>
  <si>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</si>
  <si>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</si>
  <si>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</si>
  <si>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</si>
  <si>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</si>
  <si>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</si>
  <si>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</si>
  <si>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</si>
  <si>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</si>
  <si>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</si>
  <si>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</si>
  <si>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</si>
  <si>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</si>
  <si>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</si>
  <si>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</si>
  <si>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</si>
  <si>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</si>
  <si>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</si>
  <si>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</si>
  <si>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</si>
  <si>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</si>
  <si>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</si>
  <si>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</si>
  <si>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</si>
  <si>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</si>
  <si>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</si>
  <si>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</si>
  <si>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</si>
  <si>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</si>
  <si>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</si>
  <si>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</si>
  <si>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</si>
  <si>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</si>
  <si>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</si>
  <si>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</si>
  <si>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</si>
  <si>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</si>
  <si>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</si>
  <si>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</si>
  <si>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</si>
  <si>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</si>
  <si>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</si>
  <si>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</si>
  <si>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</si>
  <si>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</si>
  <si>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</si>
  <si>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</si>
  <si>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</si>
  <si>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</si>
  <si>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</si>
  <si>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</si>
  <si>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</si>
  <si>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</si>
  <si>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</si>
  <si>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</si>
  <si>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</si>
  <si>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</si>
  <si>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</si>
  <si>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</si>
  <si>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</si>
  <si>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</si>
  <si>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収益的収支比率は、平成29年度に分流式下水道等に要する経費の算定方法の変更等により一般会計繰入金が増加したため、90%を上回ったものの、依然として100%は下回っており、単年度での赤字が続いている。
　平成29年度に汚水処理原価が減少し、経費回収率は上昇したが、過疎化は確実に進む方向であると予測されるため、できる限り現状を維持することに努め、それを今後の目標と位置付けたい。
　水洗化率については、平成30年度には約91%となったが、人口の減少等により、令和元年度以降は再び減少して、令和3年度は約67％となっている。
　今後の事業としては過疎化の問題を重きに置き、効率性や合理性の部分を十分検討し、身の丈に合った事業を展開していくことが重要であると考える。</t>
    <phoneticPr fontId="4"/>
  </si>
  <si>
    <t>　平成19年度に供用開始のため、配管設備に関しては現状耐用年数を超えたものはない。</t>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</si>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</sst>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9D-43FD-9B32-1BFD885E68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299D-43FD-9B32-1BFD885E68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1D-4EA3-ACAA-568E5F7A49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7C1D-4EA3-ACAA-568E5F7A49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68.180000000000007</c:v>
                </c:pt>
                <c:pt idx="1">
                  <c:v>91.33</c:v>
                </c:pt>
                <c:pt idx="2">
                  <c:v>72.48</c:v>
                </c:pt>
                <c:pt idx="3">
                  <c:v>67.12</c:v>
                </c:pt>
                <c:pt idx="4">
                  <c:v>67.12</c:v>
                </c:pt>
              </c:numCache>
            </c:numRef>
          </c:val>
          <c:extLst>
            <c:ext xmlns:c16="http://schemas.microsoft.com/office/drawing/2014/chart" uri="{C3380CC4-5D6E-409C-BE32-E72D297353CC}">
              <c16:uniqueId val="{00000000-AD71-480E-A6B6-364DF88F101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AD71-480E-A6B6-364DF88F101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95.77</c:v>
                </c:pt>
                <c:pt idx="1">
                  <c:v>97.95</c:v>
                </c:pt>
                <c:pt idx="2">
                  <c:v>97.74</c:v>
                </c:pt>
                <c:pt idx="3">
                  <c:v>98.33</c:v>
                </c:pt>
                <c:pt idx="4">
                  <c:v>96.93</c:v>
                </c:pt>
              </c:numCache>
            </c:numRef>
          </c:val>
          <c:extLst>
            <c:ext xmlns:c16="http://schemas.microsoft.com/office/drawing/2014/chart" uri="{C3380CC4-5D6E-409C-BE32-E72D297353CC}">
              <c16:uniqueId val="{00000000-6314-4830-89A3-C6B782E3DC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4-4830-89A3-C6B782E3DC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40-4527-BFDB-C6F9401296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40-4527-BFDB-C6F9401296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3B-4F6B-BC40-6D27D2ED09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3B-4F6B-BC40-6D27D2ED09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1E-42E8-830B-9256139483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1E-42E8-830B-9256139483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B0-4A68-A588-88DBA181B4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B0-4A68-A588-88DBA181B4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311.89999999999998</c:v>
                </c:pt>
                <c:pt idx="1">
                  <c:v>84.63</c:v>
                </c:pt>
                <c:pt idx="2">
                  <c:v>163.46</c:v>
                </c:pt>
                <c:pt idx="3">
                  <c:v>77.459999999999994</c:v>
                </c:pt>
                <c:pt idx="4">
                  <c:v>129.51</c:v>
                </c:pt>
              </c:numCache>
            </c:numRef>
          </c:val>
          <c:extLst>
            <c:ext xmlns:c16="http://schemas.microsoft.com/office/drawing/2014/chart" uri="{C3380CC4-5D6E-409C-BE32-E72D297353CC}">
              <c16:uniqueId val="{00000000-6556-4E7E-8A6F-3580CAE5BDB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6556-4E7E-8A6F-3580CAE5BDB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75.87</c:v>
                </c:pt>
                <c:pt idx="1">
                  <c:v>86.35</c:v>
                </c:pt>
                <c:pt idx="2">
                  <c:v>85.1</c:v>
                </c:pt>
                <c:pt idx="3">
                  <c:v>89.14</c:v>
                </c:pt>
                <c:pt idx="4">
                  <c:v>79.400000000000006</c:v>
                </c:pt>
              </c:numCache>
            </c:numRef>
          </c:val>
          <c:extLst>
            <c:ext xmlns:c16="http://schemas.microsoft.com/office/drawing/2014/chart" uri="{C3380CC4-5D6E-409C-BE32-E72D297353CC}">
              <c16:uniqueId val="{00000000-07ED-4F24-81E9-30113B255DF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07ED-4F24-81E9-30113B255DF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170.79</c:v>
                </c:pt>
                <c:pt idx="1">
                  <c:v>149.97</c:v>
                </c:pt>
                <c:pt idx="2">
                  <c:v>150.05000000000001</c:v>
                </c:pt>
                <c:pt idx="3">
                  <c:v>150.01</c:v>
                </c:pt>
                <c:pt idx="4">
                  <c:v>150.03</c:v>
                </c:pt>
              </c:numCache>
            </c:numRef>
          </c:val>
          <c:extLst>
            <c:ext xmlns:c16="http://schemas.microsoft.com/office/drawing/2014/chart" uri="{C3380CC4-5D6E-409C-BE32-E72D297353CC}">
              <c16:uniqueId val="{00000000-64B1-4373-9595-322B6EFAF4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64B1-4373-9595-322B6EFAF4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4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奈良県　吉野町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D3</v>
      </c>
      <c r="X8" s="66"/>
      <c r="Y8" s="66"/>
      <c r="Z8" s="66"/>
      <c r="AA8" s="66"/>
      <c r="AB8" s="66"/>
      <c r="AC8" s="66"/>
      <c r="AD8" s="67" t="str">
        <f>データ!$M$6</f>
        <v>非設置</v>
      </c>
      <c r="AE8" s="67"/>
      <c r="AF8" s="67"/>
      <c r="AG8" s="67"/>
      <c r="AH8" s="67"/>
      <c r="AI8" s="67"/>
      <c r="AJ8" s="67"/>
      <c r="AK8" s="3"/>
      <c r="AL8" s="55">
        <f>データ!S6</f>
        <v>6471</v>
      </c>
      <c r="AM8" s="55"/>
      <c r="AN8" s="55"/>
      <c r="AO8" s="55"/>
      <c r="AP8" s="55"/>
      <c r="AQ8" s="55"/>
      <c r="AR8" s="55"/>
      <c r="AS8" s="55"/>
      <c r="AT8" s="54">
        <f>データ!T6</f>
        <v>95.65</v>
      </c>
      <c r="AU8" s="54"/>
      <c r="AV8" s="54"/>
      <c r="AW8" s="54"/>
      <c r="AX8" s="54"/>
      <c r="AY8" s="54"/>
      <c r="AZ8" s="54"/>
      <c r="BA8" s="54"/>
      <c r="BB8" s="54">
        <f>データ!U6</f>
        <v>67.650000000000006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2.2799999999999998</v>
      </c>
      <c r="Q10" s="54"/>
      <c r="R10" s="54"/>
      <c r="S10" s="54"/>
      <c r="T10" s="54"/>
      <c r="U10" s="54"/>
      <c r="V10" s="54"/>
      <c r="W10" s="54">
        <f>データ!Q6</f>
        <v>87</v>
      </c>
      <c r="X10" s="54"/>
      <c r="Y10" s="54"/>
      <c r="Z10" s="54"/>
      <c r="AA10" s="54"/>
      <c r="AB10" s="54"/>
      <c r="AC10" s="54"/>
      <c r="AD10" s="55">
        <f>データ!R6</f>
        <v>2640</v>
      </c>
      <c r="AE10" s="55"/>
      <c r="AF10" s="55"/>
      <c r="AG10" s="55"/>
      <c r="AH10" s="55"/>
      <c r="AI10" s="55"/>
      <c r="AJ10" s="55"/>
      <c r="AK10" s="2"/>
      <c r="AL10" s="55">
        <f>データ!V6</f>
        <v>146</v>
      </c>
      <c r="AM10" s="55"/>
      <c r="AN10" s="55"/>
      <c r="AO10" s="55"/>
      <c r="AP10" s="55"/>
      <c r="AQ10" s="55"/>
      <c r="AR10" s="55"/>
      <c r="AS10" s="55"/>
      <c r="AT10" s="54">
        <f>データ!W6</f>
        <v>0.03</v>
      </c>
      <c r="AU10" s="54"/>
      <c r="AV10" s="54"/>
      <c r="AW10" s="54"/>
      <c r="AX10" s="54"/>
      <c r="AY10" s="54"/>
      <c r="AZ10" s="54"/>
      <c r="BA10" s="54"/>
      <c r="BB10" s="54">
        <f>データ!X6</f>
        <v>4866.67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W3eZ5+8MWpA1/gD6nlJYCWlyXN+RGEr5/RAXt4HNuExdbElcMZUCJQGSUZIc4vRQTWaB4tDllwPpnmVGko6XFA==" saltValue="awChMoF+tMxG2R5jOg46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L16:BZ44"/>
    <mergeCell ref="BN10:BY10"/>
    <mergeCell ref="BL11:BZ13"/>
    <mergeCell ref="B14:BJ15"/>
    <mergeCell ref="BL14:BZ15"/>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294411</v>
      </c>
      <c r="D6" s="19">
        <f t="shared" si="3"/>
        <v>47</v>
      </c>
      <c r="E6" s="19">
        <f t="shared" si="3"/>
        <v>17</v>
      </c>
      <c r="F6" s="19">
        <f t="shared" si="3"/>
        <v>4</v>
      </c>
      <c r="G6" s="19">
        <f t="shared" si="3"/>
        <v>0</v>
      </c>
      <c r="H6" s="19" t="str">
        <f t="shared" si="3"/>
        <v>奈良県　吉野町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2.2799999999999998</v>
      </c>
      <c r="Q6" s="20">
        <f t="shared" si="3"/>
        <v>87</v>
      </c>
      <c r="R6" s="20">
        <f t="shared" si="3"/>
        <v>2640</v>
      </c>
      <c r="S6" s="20">
        <f t="shared" si="3"/>
        <v>6471</v>
      </c>
      <c r="T6" s="20">
        <f t="shared" si="3"/>
        <v>95.65</v>
      </c>
      <c r="U6" s="20">
        <f t="shared" si="3"/>
        <v>67.650000000000006</v>
      </c>
      <c r="V6" s="20">
        <f t="shared" si="3"/>
        <v>146</v>
      </c>
      <c r="W6" s="20">
        <f t="shared" si="3"/>
        <v>0.03</v>
      </c>
      <c r="X6" s="20">
        <f t="shared" si="3"/>
        <v>4866.67</v>
      </c>
      <c r="Y6" s="21">
        <f>IF(Y7="",NA(),Y7)</f>
        <v>95.77</v>
      </c>
      <c r="Z6" s="21">
        <f t="shared" ref="Z6:AH6" si="4">IF(Z7="",NA(),Z7)</f>
        <v>97.95</v>
      </c>
      <c r="AA6" s="21">
        <f t="shared" si="4"/>
        <v>97.74</v>
      </c>
      <c r="AB6" s="21">
        <f t="shared" si="4"/>
        <v>98.33</v>
      </c>
      <c r="AC6" s="21">
        <f t="shared" si="4"/>
        <v>96.93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311.89999999999998</v>
      </c>
      <c r="BG6" s="21">
        <f t="shared" ref="BG6:BO6" si="7">IF(BG7="",NA(),BG7)</f>
        <v>84.63</v>
      </c>
      <c r="BH6" s="21">
        <f t="shared" si="7"/>
        <v>163.46</v>
      </c>
      <c r="BI6" s="21">
        <f t="shared" si="7"/>
        <v>77.459999999999994</v>
      </c>
      <c r="BJ6" s="21">
        <f t="shared" si="7"/>
        <v>129.51</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75.87</v>
      </c>
      <c r="BR6" s="21">
        <f t="shared" ref="BR6:BZ6" si="8">IF(BR7="",NA(),BR7)</f>
        <v>86.35</v>
      </c>
      <c r="BS6" s="21">
        <f t="shared" si="8"/>
        <v>85.1</v>
      </c>
      <c r="BT6" s="21">
        <f t="shared" si="8"/>
        <v>89.14</v>
      </c>
      <c r="BU6" s="21">
        <f t="shared" si="8"/>
        <v>79.400000000000006</v>
      </c>
      <c r="BV6" s="21">
        <f t="shared" si="8"/>
        <v>61.54</v>
      </c>
      <c r="BW6" s="21">
        <f t="shared" si="8"/>
        <v>63.97</v>
      </c>
      <c r="BX6" s="21">
        <f t="shared" si="8"/>
        <v>59.67</v>
      </c>
      <c r="BY6" s="21">
        <f t="shared" si="8"/>
        <v>55.93</v>
      </c>
      <c r="BZ6" s="21">
        <f t="shared" si="8"/>
        <v>55.76</v>
      </c>
      <c r="CA6" s="20" t="str">
        <f>IF(CA7="","",IF(CA7="-","【-】","【"&amp;SUBSTITUTE(TEXT(CA7,"#,##0.00"),"-","△")&amp;"】"))</f>
        <v>【75.31】</v>
      </c>
      <c r="CB6" s="21">
        <f>IF(CB7="",NA(),CB7)</f>
        <v>170.79</v>
      </c>
      <c r="CC6" s="21">
        <f t="shared" ref="CC6:CK6" si="9">IF(CC7="",NA(),CC7)</f>
        <v>149.97</v>
      </c>
      <c r="CD6" s="21">
        <f t="shared" si="9"/>
        <v>150.05000000000001</v>
      </c>
      <c r="CE6" s="21">
        <f t="shared" si="9"/>
        <v>150.01</v>
      </c>
      <c r="CF6" s="21">
        <f t="shared" si="9"/>
        <v>150.03</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68.180000000000007</v>
      </c>
      <c r="CY6" s="21">
        <f t="shared" ref="CY6:DG6" si="11">IF(CY7="",NA(),CY7)</f>
        <v>91.33</v>
      </c>
      <c r="CZ6" s="21">
        <f t="shared" si="11"/>
        <v>72.48</v>
      </c>
      <c r="DA6" s="21">
        <f t="shared" si="11"/>
        <v>67.12</v>
      </c>
      <c r="DB6" s="21">
        <f t="shared" si="11"/>
        <v>67.12</v>
      </c>
      <c r="DC6" s="21">
        <f t="shared" si="11"/>
        <v>67.22</v>
      </c>
      <c r="DD6" s="21">
        <f t="shared" si="11"/>
        <v>67.459999999999994</v>
      </c>
      <c r="DE6" s="21">
        <f t="shared" si="11"/>
        <v>67.37</v>
      </c>
      <c r="DF6" s="21">
        <f t="shared" si="11"/>
        <v>70.05</v>
      </c>
      <c r="DG6" s="21">
        <f t="shared" si="11"/>
        <v>67.09</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5" s="22" customFormat="1" x14ac:dyDescent="0.15">
      <c r="A7" s="14"/>
      <c r="B7" s="23">
        <v>2021</v>
      </c>
      <c r="C7" s="23">
        <v>294411</v>
      </c>
      <c r="D7" s="23">
        <v>47</v>
      </c>
      <c r="E7" s="23">
        <v>17</v>
      </c>
      <c r="F7" s="23">
        <v>4</v>
      </c>
      <c r="G7" s="23">
        <v>0</v>
      </c>
      <c r="H7" s="23" t="s">
        <v>98</v>
      </c>
      <c r="I7" s="23" t="s">
        <v>99</v>
      </c>
      <c r="J7" s="23" t="s">
        <v>100</v>
      </c>
      <c r="K7" s="23" t="s">
        <v>101</v>
      </c>
      <c r="L7" s="23" t="s">
        <v>102</v>
      </c>
      <c r="M7" s="23" t="s">
        <v>103</v>
      </c>
      <c r="N7" s="24" t="s">
        <v>104</v>
      </c>
      <c r="O7" s="24" t="s">
        <v>105</v>
      </c>
      <c r="P7" s="24">
        <v>2.2799999999999998</v>
      </c>
      <c r="Q7" s="24">
        <v>87</v>
      </c>
      <c r="R7" s="24">
        <v>2640</v>
      </c>
      <c r="S7" s="24">
        <v>6471</v>
      </c>
      <c r="T7" s="24">
        <v>95.65</v>
      </c>
      <c r="U7" s="24">
        <v>67.650000000000006</v>
      </c>
      <c r="V7" s="24">
        <v>146</v>
      </c>
      <c r="W7" s="24">
        <v>0.03</v>
      </c>
      <c r="X7" s="24">
        <v>4866.67</v>
      </c>
      <c r="Y7" s="24">
        <v>95.77</v>
      </c>
      <c r="Z7" s="24">
        <v>97.95</v>
      </c>
      <c r="AA7" s="24">
        <v>97.74</v>
      </c>
      <c r="AB7" s="24">
        <v>98.33</v>
      </c>
      <c r="AC7" s="24">
        <v>96.93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311.89999999999998</v>
      </c>
      <c r="BG7" s="24">
        <v>84.63</v>
      </c>
      <c r="BH7" s="24">
        <v>163.46</v>
      </c>
      <c r="BI7" s="24">
        <v>77.459999999999994</v>
      </c>
      <c r="BJ7" s="24">
        <v>129.51</v>
      </c>
      <c r="BK7" s="24">
        <v>1223.96</v>
      </c>
      <c r="BL7" s="24">
        <v>1269.1500000000001</v>
      </c>
      <c r="BM7" s="24">
        <v>1087.96</v>
      </c>
      <c r="BN7" s="24">
        <v>1209.45</v>
      </c>
      <c r="BO7" s="24">
        <v>1042.6400000000001</v>
      </c>
      <c r="BP7" s="24">
        <v>1201.79</v>
      </c>
      <c r="BQ7" s="24">
        <v>75.87</v>
      </c>
      <c r="BR7" s="24">
        <v>86.35</v>
      </c>
      <c r="BS7" s="24">
        <v>85.1</v>
      </c>
      <c r="BT7" s="24">
        <v>89.14</v>
      </c>
      <c r="BU7" s="24">
        <v>79.400000000000006</v>
      </c>
      <c r="BV7" s="24">
        <v>61.54</v>
      </c>
      <c r="BW7" s="24">
        <v>63.97</v>
      </c>
      <c r="BX7" s="24">
        <v>59.67</v>
      </c>
      <c r="BY7" s="24">
        <v>55.93</v>
      </c>
      <c r="BZ7" s="24">
        <v>55.76</v>
      </c>
      <c r="CA7" s="24">
        <v>75.31</v>
      </c>
      <c r="CB7" s="24">
        <v>170.79</v>
      </c>
      <c r="CC7" s="24">
        <v>149.97</v>
      </c>
      <c r="CD7" s="24">
        <v>150.05000000000001</v>
      </c>
      <c r="CE7" s="24">
        <v>150.01</v>
      </c>
      <c r="CF7" s="24">
        <v>150.03</v>
      </c>
      <c r="CG7" s="24">
        <v>267.86</v>
      </c>
      <c r="CH7" s="24">
        <v>256.82</v>
      </c>
      <c r="CI7" s="24">
        <v>270.60000000000002</v>
      </c>
      <c r="CJ7" s="24">
        <v>289.60000000000002</v>
      </c>
      <c r="CK7" s="24">
        <v>296.14999999999998</v>
      </c>
      <c r="CL7" s="24">
        <v>216.39</v>
      </c>
      <c r="CM7" s="24" t="s">
        <v>104</v>
      </c>
      <c r="CN7" s="24" t="s">
        <v>104</v>
      </c>
      <c r="CO7" s="24" t="s">
        <v>104</v>
      </c>
      <c r="CP7" s="24" t="s">
        <v>104</v>
      </c>
      <c r="CQ7" s="24" t="s">
        <v>104</v>
      </c>
      <c r="CR7" s="24">
        <v>37.08</v>
      </c>
      <c r="CS7" s="24">
        <v>37.46</v>
      </c>
      <c r="CT7" s="24">
        <v>37.65</v>
      </c>
      <c r="CU7" s="24">
        <v>36.71</v>
      </c>
      <c r="CV7" s="24">
        <v>33.799999999999997</v>
      </c>
      <c r="CW7" s="24">
        <v>42.57</v>
      </c>
      <c r="CX7" s="24">
        <v>68.180000000000007</v>
      </c>
      <c r="CY7" s="24">
        <v>91.33</v>
      </c>
      <c r="CZ7" s="24">
        <v>72.48</v>
      </c>
      <c r="DA7" s="24">
        <v>67.12</v>
      </c>
      <c r="DB7" s="24">
        <v>67.12</v>
      </c>
      <c r="DC7" s="24">
        <v>67.22</v>
      </c>
      <c r="DD7" s="24">
        <v>67.459999999999994</v>
      </c>
      <c r="DE7" s="24">
        <v>67.37</v>
      </c>
      <c r="DF7" s="24">
        <v>70.05</v>
      </c>
      <c r="DG7" s="24">
        <v>67.09</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2023-01-12T23:57:36Z</dcterms:created>
  <dcterms:modified xsi:type="dcterms:W3CDTF">2023-01-23T04:57:17Z</dcterms:modified>
  <cp:category/>
</cp:coreProperties>
</file>