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00.25\暮らし環境整備課\上下水\01 上水道　共有\メールフォルダ\R4年度\10 1月\1月10日_03_【1月27日期限】【未着手】公営企業に係る経営比較分析表（令和３年度決算）の分析等について（依頼）\01 回答\"/>
    </mc:Choice>
  </mc:AlternateContent>
  <workbookProtection workbookAlgorithmName="SHA-512" workbookHashValue="k4HgOOu7BlJpEQOXzlNOAIB+LG0f7GgrN5Ri7FiP+6zeq4quKIiMj6hgUHehK4iqfO0rvvTHM9z6/Ts+FiTWog==" workbookSaltValue="ffPNKiWnb9WTyvmiC7ufh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<sst xmlns="http://schemas.openxmlformats.org/spreadsheetml/2006/main" count="228" uniqueCount="115">
  <si>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</si>
  <si>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</si>
  <si>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</si>
  <si>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</si>
  <si>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</si>
  <si>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</si>
  <si>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</si>
  <si>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</si>
  <si>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</si>
  <si>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</si>
  <si>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</si>
  <si>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</si>
  <si>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</si>
  <si>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</si>
  <si>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</si>
  <si>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</si>
  <si>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</si>
  <si>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</si>
  <si>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</si>
  <si>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</si>
  <si>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</si>
  <si>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</si>
  <si>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</si>
  <si>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</si>
  <si>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</si>
  <si>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</si>
  <si>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</si>
  <si>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</si>
  <si>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</si>
  <si>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</si>
  <si>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</si>
  <si>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</si>
  <si>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</si>
  <si>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</si>
  <si>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</si>
  <si>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</si>
  <si>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</si>
  <si>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</si>
  <si>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</si>
  <si>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</si>
  <si>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</si>
  <si>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</si>
  <si>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</si>
  <si>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</si>
  <si>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</si>
  <si>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</si>
  <si>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</si>
  <si>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</si>
  <si>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</si>
  <si>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</si>
  <si>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</si>
  <si>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</si>
  <si>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</si>
  <si>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</si>
  <si>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</si>
  <si>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</si>
  <si>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</si>
  <si>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</si>
  <si>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</si>
  <si>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</si>
  <si>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</si>
  <si>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</si>
  <si>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</si>
  <si>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</si>
  <si>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</si>
  <si>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</si>
  <si>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</si>
  <si>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</si>
  <si>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</si>
  <si>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</si>
  <si>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</si>
  <si>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</si>
  <si>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</si>
  <si>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</si>
  <si>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</si>
  <si>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</si>
  <si>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</si>
  <si>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</si>
  <si>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</si>
  <si>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</si>
  <si>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</si>
  <si>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</si>
  <si>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</si>
  <si>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</si>
  <si>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</si>
  <si>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</si>
  <si>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</si>
  <si>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</si>
  <si>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</si>
  <si>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</si>
  <si>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</si>
  <si>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</si>
  <si>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</si>
  <si>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吉野町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</si>
  <si>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</si>
  <si>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</si>
  <si>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</si>
  <si>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</si>
  <si>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</si>
  <si>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</si>
  <si>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</si>
  <si>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</si>
  <si>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</si>
  <si>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</si>
  <si>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</si>
  <si>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</si>
  <si>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</si>
  <si>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</si>
  <si>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</si>
  <si>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</si>
  <si>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</si>
  <si>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</si>
  <si>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過疎化による人口の減少により年々給水量は落ち込んでおり、今後もその傾向は進んでいくと思われる。
一方費用面に関しては、飯貝浄水場等の施設の維持コストの削減が難しく、老朽化の進んだ施設や配管の更新が必要になってきており今後費用が増加していく傾向にある。
又、平成29年度から簡易水道施設が上水道へ統合されたことで、収支の状況は悪化していくことが予想される。
料金回収率が低く費用見合いの収益が確保できていないことから、給水収益を財源の主軸として施設運営を適切に行うためには、水道料金見直しの検討が必要である</t>
    <phoneticPr fontId="4"/>
  </si>
  <si>
    <t>・管路経年化比率に関しては施設の稼働からは約50年が経過しており、老朽化配管の更新や下水道事業に伴う配水管布設替え等行っているが、平成30年度以降は当初稼働以降に行った給水エリア拡張事業で布設した配管や、更新時期が古い配管で耐用年数を超えたものが出てきている。
今後は短期間に耐用年数を超えた老朽管が増加していく傾向にあるため、計画的な更新を進める必要がある。</t>
    <rPh sb="71" eb="73">
      <t>イコウ</t>
    </rPh>
    <phoneticPr fontId="4"/>
  </si>
  <si>
    <t>・経常収支比率に関しては平成29年度に町内全簡易水道が上水道に統合されたことで減少に転じて100％を下回った。そして、料金回収率に関しては100％以下を推移している状況にあり、平成29年度及び令和2年度に大きく減少した。又、平成29年度以降は赤字決算により欠損金が生じ、令和3年度以降は類似団体と比較して5倍を超えた累積欠損金比率が計上されている。さらに、令和2年度に企業債残高対給水収益比率が増大しており、令和3年度には類似団体と比較して3倍近い状況にある。
主な要因としては、平成29年度の簡易水道の上水道への統合による影響が大きく、旧上水道と旧簡易水道の水道料金格差是正を目的に町内統一単価に減額改正したことによる給水収益の減少、旧簡易水道の固定資産取得による減価償却費や企業債償還等の経費増大が考えられる。又、令和2年度及び令和3年度において新型コロナウイルス感染症対策として水道料金基本料金の減免を実施したことによる給水収益の減少による影響も大きい。
令和5年度以降も、給水人口の減少による給水量の減少や老朽化が進みつつある施設の維持管理費用の増加により、経常収支比率や料金回収率、累積欠損金比率の悪化が予測される。
・施設利用率に関しては、一日配水能力が水利権水量の減少により低下したことで平成30年度に50%を超え令和3年度も同様の水準にある。
・有収率は令和2年度に微減となっており、令和3年度も同水準である。これは、漏水兆候の発見から漏水場所の特定までに日数を要した箇所があったためである。例年漏水調査業務委託により漏水の特定を行っているが、老朽化の進んだ配管では漏水の復元も発生しており、今後も計画的な漏水調査と配管更新の実施が必要と考える。</t>
    <rPh sb="140" eb="142">
      <t>イコウ</t>
    </rPh>
    <rPh sb="364" eb="365">
      <t>オヨ</t>
    </rPh>
    <rPh sb="366" eb="368">
      <t>レイワ</t>
    </rPh>
    <rPh sb="369" eb="371">
      <t>ネンド</t>
    </rPh>
    <rPh sb="600" eb="602">
      <t>レイワ</t>
    </rPh>
    <rPh sb="603" eb="605">
      <t>ネンド</t>
    </rPh>
    <rPh sb="606" eb="609">
      <t>ドウスイジュン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</si>
</sst>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0.59</c:v>
                </c:pt>
                <c:pt idx="1">
                  <c:v>0.22</c:v>
                </c:pt>
                <c:pt idx="2">
                  <c:v>0.2</c:v>
                </c:pt>
                <c:pt idx="3" formatCode="#,##0.00;&quot;△&quot;#,##0.00">
                  <c:v>0</c:v>
                </c:pt>
                <c:pt idx="4">
                  <c:v>0.56999999999999995</c:v>
                </c:pt>
              </c:numCache>
            </c:numRef>
          </c:val>
          <c:extLst>
            <c:ext xmlns:c16="http://schemas.microsoft.com/office/drawing/2014/chart" uri="{C3380CC4-5D6E-409C-BE32-E72D297353CC}">
              <c16:uniqueId val="{00000000-735F-4F65-950E-701B587FD81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735F-4F65-950E-701B587FD81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95.99</c:v>
                </c:pt>
                <c:pt idx="1">
                  <c:v>78.930000000000007</c:v>
                </c:pt>
                <c:pt idx="2">
                  <c:v>88.83</c:v>
                </c:pt>
                <c:pt idx="3">
                  <c:v>79.72</c:v>
                </c:pt>
                <c:pt idx="4">
                  <c:v>92.81</c:v>
                </c:pt>
              </c:numCache>
            </c:numRef>
          </c:val>
          <c:extLst>
            <c:ext xmlns:c16="http://schemas.microsoft.com/office/drawing/2014/chart" uri="{C3380CC4-5D6E-409C-BE32-E72D297353CC}">
              <c16:uniqueId val="{00000000-63EA-41FB-9AF8-8121938BB4E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63EA-41FB-9AF8-8121938BB4E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38.21</c:v>
                </c:pt>
                <c:pt idx="1">
                  <c:v>40.42</c:v>
                </c:pt>
                <c:pt idx="2">
                  <c:v>42.38</c:v>
                </c:pt>
                <c:pt idx="3">
                  <c:v>44.41</c:v>
                </c:pt>
                <c:pt idx="4">
                  <c:v>46.46</c:v>
                </c:pt>
              </c:numCache>
            </c:numRef>
          </c:val>
          <c:extLst>
            <c:ext xmlns:c16="http://schemas.microsoft.com/office/drawing/2014/chart" uri="{C3380CC4-5D6E-409C-BE32-E72D297353CC}">
              <c16:uniqueId val="{00000000-0E22-48AE-A5CC-453CB831B00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0E22-48AE-A5CC-453CB831B00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formatCode="#,##0.00;&quot;△&quot;#,##0.00">
                  <c:v>0</c:v>
                </c:pt>
                <c:pt idx="1">
                  <c:v>5</c:v>
                </c:pt>
                <c:pt idx="2">
                  <c:v>5.09</c:v>
                </c:pt>
                <c:pt idx="3">
                  <c:v>5.0599999999999996</c:v>
                </c:pt>
                <c:pt idx="4">
                  <c:v>25.41</c:v>
                </c:pt>
              </c:numCache>
            </c:numRef>
          </c:val>
          <c:extLst>
            <c:ext xmlns:c16="http://schemas.microsoft.com/office/drawing/2014/chart" uri="{C3380CC4-5D6E-409C-BE32-E72D297353CC}">
              <c16:uniqueId val="{00000000-D7D3-4D09-959B-A20FB396764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D7D3-4D09-959B-A20FB396764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7.62</c:v>
                </c:pt>
                <c:pt idx="1">
                  <c:v>41.45</c:v>
                </c:pt>
                <c:pt idx="2">
                  <c:v>65.319999999999993</c:v>
                </c:pt>
                <c:pt idx="3">
                  <c:v>120.61</c:v>
                </c:pt>
                <c:pt idx="4">
                  <c:v>151.21</c:v>
                </c:pt>
              </c:numCache>
            </c:numRef>
          </c:val>
          <c:extLst>
            <c:ext xmlns:c16="http://schemas.microsoft.com/office/drawing/2014/chart" uri="{C3380CC4-5D6E-409C-BE32-E72D297353CC}">
              <c16:uniqueId val="{00000000-EDD1-4AF8-BF80-27C57319FD6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EDD1-4AF8-BF80-27C57319FD6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262.98</c:v>
                </c:pt>
                <c:pt idx="1">
                  <c:v>190.27</c:v>
                </c:pt>
                <c:pt idx="2">
                  <c:v>173.69</c:v>
                </c:pt>
                <c:pt idx="3">
                  <c:v>130.61000000000001</c:v>
                </c:pt>
                <c:pt idx="4">
                  <c:v>134.21</c:v>
                </c:pt>
              </c:numCache>
            </c:numRef>
          </c:val>
          <c:extLst>
            <c:ext xmlns:c16="http://schemas.microsoft.com/office/drawing/2014/chart" uri="{C3380CC4-5D6E-409C-BE32-E72D297353CC}">
              <c16:uniqueId val="{00000000-74F0-446F-A343-4CAB2E27671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74F0-446F-A343-4CAB2E27671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1405.29</c:v>
                </c:pt>
                <c:pt idx="1">
                  <c:v>1396.41</c:v>
                </c:pt>
                <c:pt idx="2">
                  <c:v>1428.48</c:v>
                </c:pt>
                <c:pt idx="3">
                  <c:v>1903.96</c:v>
                </c:pt>
                <c:pt idx="4">
                  <c:v>1678.26</c:v>
                </c:pt>
              </c:numCache>
            </c:numRef>
          </c:val>
          <c:extLst>
            <c:ext xmlns:c16="http://schemas.microsoft.com/office/drawing/2014/chart" uri="{C3380CC4-5D6E-409C-BE32-E72D297353CC}">
              <c16:uniqueId val="{00000000-25A5-49A4-BB8A-BD452CC34F7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25A5-49A4-BB8A-BD452CC34F7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66.37</c:v>
                </c:pt>
                <c:pt idx="1">
                  <c:v>65.47</c:v>
                </c:pt>
                <c:pt idx="2">
                  <c:v>63.08</c:v>
                </c:pt>
                <c:pt idx="3">
                  <c:v>42.5</c:v>
                </c:pt>
                <c:pt idx="4">
                  <c:v>47.59</c:v>
                </c:pt>
              </c:numCache>
            </c:numRef>
          </c:val>
          <c:extLst>
            <c:ext xmlns:c16="http://schemas.microsoft.com/office/drawing/2014/chart" uri="{C3380CC4-5D6E-409C-BE32-E72D297353CC}">
              <c16:uniqueId val="{00000000-D63A-4282-9427-47E5A4F491E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D63A-4282-9427-47E5A4F491E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353.95</c:v>
                </c:pt>
                <c:pt idx="1">
                  <c:v>358.75</c:v>
                </c:pt>
                <c:pt idx="2">
                  <c:v>371.99</c:v>
                </c:pt>
                <c:pt idx="3">
                  <c:v>400.34</c:v>
                </c:pt>
                <c:pt idx="4">
                  <c:v>387.81</c:v>
                </c:pt>
              </c:numCache>
            </c:numRef>
          </c:val>
          <c:extLst>
            <c:ext xmlns:c16="http://schemas.microsoft.com/office/drawing/2014/chart" uri="{C3380CC4-5D6E-409C-BE32-E72D297353CC}">
              <c16:uniqueId val="{00000000-7A3C-42B5-AAE6-8F954808BB1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7A3C-42B5-AAE6-8F954808BB1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30.19</c:v>
                </c:pt>
                <c:pt idx="1">
                  <c:v>53.76</c:v>
                </c:pt>
                <c:pt idx="2">
                  <c:v>51.9</c:v>
                </c:pt>
                <c:pt idx="3">
                  <c:v>52.12</c:v>
                </c:pt>
                <c:pt idx="4">
                  <c:v>51.35</c:v>
                </c:pt>
              </c:numCache>
            </c:numRef>
          </c:val>
          <c:extLst>
            <c:ext xmlns:c16="http://schemas.microsoft.com/office/drawing/2014/chart" uri="{C3380CC4-5D6E-409C-BE32-E72D297353CC}">
              <c16:uniqueId val="{00000000-2C02-4861-99FC-A9D2574ABE6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2C02-4861-99FC-A9D2574ABE6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87.34</c:v>
                </c:pt>
                <c:pt idx="1">
                  <c:v>87.38</c:v>
                </c:pt>
                <c:pt idx="2">
                  <c:v>86.7</c:v>
                </c:pt>
                <c:pt idx="3">
                  <c:v>84.52</c:v>
                </c:pt>
                <c:pt idx="4">
                  <c:v>84.37</c:v>
                </c:pt>
              </c:numCache>
            </c:numRef>
          </c:val>
          <c:extLst>
            <c:ext xmlns:c16="http://schemas.microsoft.com/office/drawing/2014/chart" uri="{C3380CC4-5D6E-409C-BE32-E72D297353CC}">
              <c16:uniqueId val="{00000000-D00D-47A4-AE5E-CE437CDA2F4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D00D-47A4-AE5E-CE437CDA2F4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4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奈良県　吉野町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6471</v>
      </c>
      <c r="AM8" s="45"/>
      <c r="AN8" s="45"/>
      <c r="AO8" s="45"/>
      <c r="AP8" s="45"/>
      <c r="AQ8" s="45"/>
      <c r="AR8" s="45"/>
      <c r="AS8" s="45"/>
      <c r="AT8" s="46">
        <f>データ!$S$6</f>
        <v>95.65</v>
      </c>
      <c r="AU8" s="47"/>
      <c r="AV8" s="47"/>
      <c r="AW8" s="47"/>
      <c r="AX8" s="47"/>
      <c r="AY8" s="47"/>
      <c r="AZ8" s="47"/>
      <c r="BA8" s="47"/>
      <c r="BB8" s="48">
        <f>データ!$T$6</f>
        <v>67.650000000000006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60.17</v>
      </c>
      <c r="J10" s="47"/>
      <c r="K10" s="47"/>
      <c r="L10" s="47"/>
      <c r="M10" s="47"/>
      <c r="N10" s="47"/>
      <c r="O10" s="75"/>
      <c r="P10" s="48">
        <f>データ!$P$6</f>
        <v>98.86</v>
      </c>
      <c r="Q10" s="48"/>
      <c r="R10" s="48"/>
      <c r="S10" s="48"/>
      <c r="T10" s="48"/>
      <c r="U10" s="48"/>
      <c r="V10" s="48"/>
      <c r="W10" s="45">
        <f>データ!$Q$6</f>
        <v>4235</v>
      </c>
      <c r="X10" s="45"/>
      <c r="Y10" s="45"/>
      <c r="Z10" s="45"/>
      <c r="AA10" s="45"/>
      <c r="AB10" s="45"/>
      <c r="AC10" s="45"/>
      <c r="AD10" s="2"/>
      <c r="AE10" s="2"/>
      <c r="AF10" s="2"/>
      <c r="AG10" s="2"/>
      <c r="AH10" s="2"/>
      <c r="AI10" s="2"/>
      <c r="AJ10" s="2"/>
      <c r="AK10" s="2"/>
      <c r="AL10" s="45">
        <f>データ!$U$6</f>
        <v>6332</v>
      </c>
      <c r="AM10" s="45"/>
      <c r="AN10" s="45"/>
      <c r="AO10" s="45"/>
      <c r="AP10" s="45"/>
      <c r="AQ10" s="45"/>
      <c r="AR10" s="45"/>
      <c r="AS10" s="45"/>
      <c r="AT10" s="46">
        <f>データ!$V$6</f>
        <v>20.28</v>
      </c>
      <c r="AU10" s="47"/>
      <c r="AV10" s="47"/>
      <c r="AW10" s="47"/>
      <c r="AX10" s="47"/>
      <c r="AY10" s="47"/>
      <c r="AZ10" s="47"/>
      <c r="BA10" s="47"/>
      <c r="BB10" s="48">
        <f>データ!$W$6</f>
        <v>312.23</v>
      </c>
      <c r="BC10" s="48"/>
      <c r="BD10" s="48"/>
      <c r="BE10" s="48"/>
      <c r="BF10" s="48"/>
      <c r="BG10" s="48"/>
      <c r="BH10" s="48"/>
      <c r="BI10" s="48"/>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25</v>
      </c>
      <c r="BM14" s="70"/>
      <c r="BN14" s="70"/>
      <c r="BO14" s="70"/>
      <c r="BP14" s="70"/>
      <c r="BQ14" s="70"/>
      <c r="BR14" s="70"/>
      <c r="BS14" s="70"/>
      <c r="BT14" s="70"/>
      <c r="BU14" s="70"/>
      <c r="BV14" s="70"/>
      <c r="BW14" s="70"/>
      <c r="BX14" s="70"/>
      <c r="BY14" s="70"/>
      <c r="BZ14" s="71"/>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114</v>
      </c>
      <c r="BM16" s="85"/>
      <c r="BN16" s="85"/>
      <c r="BO16" s="85"/>
      <c r="BP16" s="85"/>
      <c r="BQ16" s="85"/>
      <c r="BR16" s="85"/>
      <c r="BS16" s="85"/>
      <c r="BT16" s="85"/>
      <c r="BU16" s="85"/>
      <c r="BV16" s="85"/>
      <c r="BW16" s="85"/>
      <c r="BX16" s="85"/>
      <c r="BY16" s="85"/>
      <c r="BZ16" s="8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9" t="s">
        <v>26</v>
      </c>
      <c r="BM45" s="70"/>
      <c r="BN45" s="70"/>
      <c r="BO45" s="70"/>
      <c r="BP45" s="70"/>
      <c r="BQ45" s="70"/>
      <c r="BR45" s="70"/>
      <c r="BS45" s="70"/>
      <c r="BT45" s="70"/>
      <c r="BU45" s="70"/>
      <c r="BV45" s="70"/>
      <c r="BW45" s="70"/>
      <c r="BX45" s="70"/>
      <c r="BY45" s="70"/>
      <c r="BZ45" s="7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2"/>
      <c r="BM46" s="73"/>
      <c r="BN46" s="73"/>
      <c r="BO46" s="73"/>
      <c r="BP46" s="73"/>
      <c r="BQ46" s="73"/>
      <c r="BR46" s="73"/>
      <c r="BS46" s="73"/>
      <c r="BT46" s="73"/>
      <c r="BU46" s="73"/>
      <c r="BV46" s="73"/>
      <c r="BW46" s="73"/>
      <c r="BX46" s="73"/>
      <c r="BY46" s="73"/>
      <c r="BZ46" s="7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113</v>
      </c>
      <c r="BM47" s="85"/>
      <c r="BN47" s="85"/>
      <c r="BO47" s="85"/>
      <c r="BP47" s="85"/>
      <c r="BQ47" s="85"/>
      <c r="BR47" s="85"/>
      <c r="BS47" s="85"/>
      <c r="BT47" s="85"/>
      <c r="BU47" s="85"/>
      <c r="BV47" s="85"/>
      <c r="BW47" s="85"/>
      <c r="BX47" s="85"/>
      <c r="BY47" s="85"/>
      <c r="BZ47" s="8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5"/>
      <c r="BN48" s="85"/>
      <c r="BO48" s="85"/>
      <c r="BP48" s="85"/>
      <c r="BQ48" s="85"/>
      <c r="BR48" s="85"/>
      <c r="BS48" s="85"/>
      <c r="BT48" s="85"/>
      <c r="BU48" s="85"/>
      <c r="BV48" s="85"/>
      <c r="BW48" s="85"/>
      <c r="BX48" s="85"/>
      <c r="BY48" s="85"/>
      <c r="BZ48" s="8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5"/>
      <c r="BN49" s="85"/>
      <c r="BO49" s="85"/>
      <c r="BP49" s="85"/>
      <c r="BQ49" s="85"/>
      <c r="BR49" s="85"/>
      <c r="BS49" s="85"/>
      <c r="BT49" s="85"/>
      <c r="BU49" s="85"/>
      <c r="BV49" s="85"/>
      <c r="BW49" s="85"/>
      <c r="BX49" s="85"/>
      <c r="BY49" s="85"/>
      <c r="BZ49" s="8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5"/>
      <c r="BN50" s="85"/>
      <c r="BO50" s="85"/>
      <c r="BP50" s="85"/>
      <c r="BQ50" s="85"/>
      <c r="BR50" s="85"/>
      <c r="BS50" s="85"/>
      <c r="BT50" s="85"/>
      <c r="BU50" s="85"/>
      <c r="BV50" s="85"/>
      <c r="BW50" s="85"/>
      <c r="BX50" s="85"/>
      <c r="BY50" s="85"/>
      <c r="BZ50" s="8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5"/>
      <c r="BN51" s="85"/>
      <c r="BO51" s="85"/>
      <c r="BP51" s="85"/>
      <c r="BQ51" s="85"/>
      <c r="BR51" s="85"/>
      <c r="BS51" s="85"/>
      <c r="BT51" s="85"/>
      <c r="BU51" s="85"/>
      <c r="BV51" s="85"/>
      <c r="BW51" s="85"/>
      <c r="BX51" s="85"/>
      <c r="BY51" s="85"/>
      <c r="BZ51" s="8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5"/>
      <c r="BN52" s="85"/>
      <c r="BO52" s="85"/>
      <c r="BP52" s="85"/>
      <c r="BQ52" s="85"/>
      <c r="BR52" s="85"/>
      <c r="BS52" s="85"/>
      <c r="BT52" s="85"/>
      <c r="BU52" s="85"/>
      <c r="BV52" s="85"/>
      <c r="BW52" s="85"/>
      <c r="BX52" s="85"/>
      <c r="BY52" s="85"/>
      <c r="BZ52" s="8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5"/>
      <c r="BN53" s="85"/>
      <c r="BO53" s="85"/>
      <c r="BP53" s="85"/>
      <c r="BQ53" s="85"/>
      <c r="BR53" s="85"/>
      <c r="BS53" s="85"/>
      <c r="BT53" s="85"/>
      <c r="BU53" s="85"/>
      <c r="BV53" s="85"/>
      <c r="BW53" s="85"/>
      <c r="BX53" s="85"/>
      <c r="BY53" s="85"/>
      <c r="BZ53" s="8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5"/>
      <c r="BN54" s="85"/>
      <c r="BO54" s="85"/>
      <c r="BP54" s="85"/>
      <c r="BQ54" s="85"/>
      <c r="BR54" s="85"/>
      <c r="BS54" s="85"/>
      <c r="BT54" s="85"/>
      <c r="BU54" s="85"/>
      <c r="BV54" s="85"/>
      <c r="BW54" s="85"/>
      <c r="BX54" s="85"/>
      <c r="BY54" s="85"/>
      <c r="BZ54" s="8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5"/>
      <c r="BN55" s="85"/>
      <c r="BO55" s="85"/>
      <c r="BP55" s="85"/>
      <c r="BQ55" s="85"/>
      <c r="BR55" s="85"/>
      <c r="BS55" s="85"/>
      <c r="BT55" s="85"/>
      <c r="BU55" s="85"/>
      <c r="BV55" s="85"/>
      <c r="BW55" s="85"/>
      <c r="BX55" s="85"/>
      <c r="BY55" s="85"/>
      <c r="BZ55" s="8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5"/>
      <c r="BN56" s="85"/>
      <c r="BO56" s="85"/>
      <c r="BP56" s="85"/>
      <c r="BQ56" s="85"/>
      <c r="BR56" s="85"/>
      <c r="BS56" s="85"/>
      <c r="BT56" s="85"/>
      <c r="BU56" s="85"/>
      <c r="BV56" s="85"/>
      <c r="BW56" s="85"/>
      <c r="BX56" s="85"/>
      <c r="BY56" s="85"/>
      <c r="BZ56" s="8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5"/>
      <c r="BN57" s="85"/>
      <c r="BO57" s="85"/>
      <c r="BP57" s="85"/>
      <c r="BQ57" s="85"/>
      <c r="BR57" s="85"/>
      <c r="BS57" s="85"/>
      <c r="BT57" s="85"/>
      <c r="BU57" s="85"/>
      <c r="BV57" s="85"/>
      <c r="BW57" s="85"/>
      <c r="BX57" s="85"/>
      <c r="BY57" s="85"/>
      <c r="BZ57" s="8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5"/>
      <c r="BN58" s="85"/>
      <c r="BO58" s="85"/>
      <c r="BP58" s="85"/>
      <c r="BQ58" s="85"/>
      <c r="BR58" s="85"/>
      <c r="BS58" s="85"/>
      <c r="BT58" s="85"/>
      <c r="BU58" s="85"/>
      <c r="BV58" s="85"/>
      <c r="BW58" s="85"/>
      <c r="BX58" s="85"/>
      <c r="BY58" s="85"/>
      <c r="BZ58" s="8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5"/>
      <c r="BN59" s="85"/>
      <c r="BO59" s="85"/>
      <c r="BP59" s="85"/>
      <c r="BQ59" s="85"/>
      <c r="BR59" s="85"/>
      <c r="BS59" s="85"/>
      <c r="BT59" s="85"/>
      <c r="BU59" s="85"/>
      <c r="BV59" s="85"/>
      <c r="BW59" s="85"/>
      <c r="BX59" s="85"/>
      <c r="BY59" s="85"/>
      <c r="BZ59" s="86"/>
    </row>
    <row r="60" spans="1:78" ht="13.5" customHeight="1" x14ac:dyDescent="0.15">
      <c r="A60" s="2"/>
      <c r="B60" s="66" t="s">
        <v>27</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84"/>
      <c r="BM60" s="85"/>
      <c r="BN60" s="85"/>
      <c r="BO60" s="85"/>
      <c r="BP60" s="85"/>
      <c r="BQ60" s="85"/>
      <c r="BR60" s="85"/>
      <c r="BS60" s="85"/>
      <c r="BT60" s="85"/>
      <c r="BU60" s="85"/>
      <c r="BV60" s="85"/>
      <c r="BW60" s="85"/>
      <c r="BX60" s="85"/>
      <c r="BY60" s="85"/>
      <c r="BZ60" s="86"/>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84"/>
      <c r="BM61" s="85"/>
      <c r="BN61" s="85"/>
      <c r="BO61" s="85"/>
      <c r="BP61" s="85"/>
      <c r="BQ61" s="85"/>
      <c r="BR61" s="85"/>
      <c r="BS61" s="85"/>
      <c r="BT61" s="85"/>
      <c r="BU61" s="85"/>
      <c r="BV61" s="85"/>
      <c r="BW61" s="85"/>
      <c r="BX61" s="85"/>
      <c r="BY61" s="85"/>
      <c r="BZ61" s="8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5"/>
      <c r="BN62" s="85"/>
      <c r="BO62" s="85"/>
      <c r="BP62" s="85"/>
      <c r="BQ62" s="85"/>
      <c r="BR62" s="85"/>
      <c r="BS62" s="85"/>
      <c r="BT62" s="85"/>
      <c r="BU62" s="85"/>
      <c r="BV62" s="85"/>
      <c r="BW62" s="85"/>
      <c r="BX62" s="85"/>
      <c r="BY62" s="85"/>
      <c r="BZ62" s="8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9" t="s">
        <v>28</v>
      </c>
      <c r="BM64" s="70"/>
      <c r="BN64" s="70"/>
      <c r="BO64" s="70"/>
      <c r="BP64" s="70"/>
      <c r="BQ64" s="70"/>
      <c r="BR64" s="70"/>
      <c r="BS64" s="70"/>
      <c r="BT64" s="70"/>
      <c r="BU64" s="70"/>
      <c r="BV64" s="70"/>
      <c r="BW64" s="70"/>
      <c r="BX64" s="70"/>
      <c r="BY64" s="70"/>
      <c r="BZ64" s="7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2"/>
      <c r="BM65" s="73"/>
      <c r="BN65" s="73"/>
      <c r="BO65" s="73"/>
      <c r="BP65" s="73"/>
      <c r="BQ65" s="73"/>
      <c r="BR65" s="73"/>
      <c r="BS65" s="73"/>
      <c r="BT65" s="73"/>
      <c r="BU65" s="73"/>
      <c r="BV65" s="73"/>
      <c r="BW65" s="73"/>
      <c r="BX65" s="73"/>
      <c r="BY65" s="73"/>
      <c r="BZ65" s="7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4" t="s">
        <v>112</v>
      </c>
      <c r="BM66" s="85"/>
      <c r="BN66" s="85"/>
      <c r="BO66" s="85"/>
      <c r="BP66" s="85"/>
      <c r="BQ66" s="85"/>
      <c r="BR66" s="85"/>
      <c r="BS66" s="85"/>
      <c r="BT66" s="85"/>
      <c r="BU66" s="85"/>
      <c r="BV66" s="85"/>
      <c r="BW66" s="85"/>
      <c r="BX66" s="85"/>
      <c r="BY66" s="85"/>
      <c r="BZ66" s="8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5"/>
      <c r="BN67" s="85"/>
      <c r="BO67" s="85"/>
      <c r="BP67" s="85"/>
      <c r="BQ67" s="85"/>
      <c r="BR67" s="85"/>
      <c r="BS67" s="85"/>
      <c r="BT67" s="85"/>
      <c r="BU67" s="85"/>
      <c r="BV67" s="85"/>
      <c r="BW67" s="85"/>
      <c r="BX67" s="85"/>
      <c r="BY67" s="85"/>
      <c r="BZ67" s="8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5"/>
      <c r="BN68" s="85"/>
      <c r="BO68" s="85"/>
      <c r="BP68" s="85"/>
      <c r="BQ68" s="85"/>
      <c r="BR68" s="85"/>
      <c r="BS68" s="85"/>
      <c r="BT68" s="85"/>
      <c r="BU68" s="85"/>
      <c r="BV68" s="85"/>
      <c r="BW68" s="85"/>
      <c r="BX68" s="85"/>
      <c r="BY68" s="85"/>
      <c r="BZ68" s="8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5"/>
      <c r="BN69" s="85"/>
      <c r="BO69" s="85"/>
      <c r="BP69" s="85"/>
      <c r="BQ69" s="85"/>
      <c r="BR69" s="85"/>
      <c r="BS69" s="85"/>
      <c r="BT69" s="85"/>
      <c r="BU69" s="85"/>
      <c r="BV69" s="85"/>
      <c r="BW69" s="85"/>
      <c r="BX69" s="85"/>
      <c r="BY69" s="85"/>
      <c r="BZ69" s="8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5"/>
      <c r="BN70" s="85"/>
      <c r="BO70" s="85"/>
      <c r="BP70" s="85"/>
      <c r="BQ70" s="85"/>
      <c r="BR70" s="85"/>
      <c r="BS70" s="85"/>
      <c r="BT70" s="85"/>
      <c r="BU70" s="85"/>
      <c r="BV70" s="85"/>
      <c r="BW70" s="85"/>
      <c r="BX70" s="85"/>
      <c r="BY70" s="85"/>
      <c r="BZ70" s="8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5"/>
      <c r="BN71" s="85"/>
      <c r="BO71" s="85"/>
      <c r="BP71" s="85"/>
      <c r="BQ71" s="85"/>
      <c r="BR71" s="85"/>
      <c r="BS71" s="85"/>
      <c r="BT71" s="85"/>
      <c r="BU71" s="85"/>
      <c r="BV71" s="85"/>
      <c r="BW71" s="85"/>
      <c r="BX71" s="85"/>
      <c r="BY71" s="85"/>
      <c r="BZ71" s="8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5"/>
      <c r="BN72" s="85"/>
      <c r="BO72" s="85"/>
      <c r="BP72" s="85"/>
      <c r="BQ72" s="85"/>
      <c r="BR72" s="85"/>
      <c r="BS72" s="85"/>
      <c r="BT72" s="85"/>
      <c r="BU72" s="85"/>
      <c r="BV72" s="85"/>
      <c r="BW72" s="85"/>
      <c r="BX72" s="85"/>
      <c r="BY72" s="85"/>
      <c r="BZ72" s="8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5"/>
      <c r="BN73" s="85"/>
      <c r="BO73" s="85"/>
      <c r="BP73" s="85"/>
      <c r="BQ73" s="85"/>
      <c r="BR73" s="85"/>
      <c r="BS73" s="85"/>
      <c r="BT73" s="85"/>
      <c r="BU73" s="85"/>
      <c r="BV73" s="85"/>
      <c r="BW73" s="85"/>
      <c r="BX73" s="85"/>
      <c r="BY73" s="85"/>
      <c r="BZ73" s="8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5"/>
      <c r="BN74" s="85"/>
      <c r="BO74" s="85"/>
      <c r="BP74" s="85"/>
      <c r="BQ74" s="85"/>
      <c r="BR74" s="85"/>
      <c r="BS74" s="85"/>
      <c r="BT74" s="85"/>
      <c r="BU74" s="85"/>
      <c r="BV74" s="85"/>
      <c r="BW74" s="85"/>
      <c r="BX74" s="85"/>
      <c r="BY74" s="85"/>
      <c r="BZ74" s="8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5"/>
      <c r="BN75" s="85"/>
      <c r="BO75" s="85"/>
      <c r="BP75" s="85"/>
      <c r="BQ75" s="85"/>
      <c r="BR75" s="85"/>
      <c r="BS75" s="85"/>
      <c r="BT75" s="85"/>
      <c r="BU75" s="85"/>
      <c r="BV75" s="85"/>
      <c r="BW75" s="85"/>
      <c r="BX75" s="85"/>
      <c r="BY75" s="85"/>
      <c r="BZ75" s="8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5"/>
      <c r="BN76" s="85"/>
      <c r="BO76" s="85"/>
      <c r="BP76" s="85"/>
      <c r="BQ76" s="85"/>
      <c r="BR76" s="85"/>
      <c r="BS76" s="85"/>
      <c r="BT76" s="85"/>
      <c r="BU76" s="85"/>
      <c r="BV76" s="85"/>
      <c r="BW76" s="85"/>
      <c r="BX76" s="85"/>
      <c r="BY76" s="85"/>
      <c r="BZ76" s="8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5"/>
      <c r="BN77" s="85"/>
      <c r="BO77" s="85"/>
      <c r="BP77" s="85"/>
      <c r="BQ77" s="85"/>
      <c r="BR77" s="85"/>
      <c r="BS77" s="85"/>
      <c r="BT77" s="85"/>
      <c r="BU77" s="85"/>
      <c r="BV77" s="85"/>
      <c r="BW77" s="85"/>
      <c r="BX77" s="85"/>
      <c r="BY77" s="85"/>
      <c r="BZ77" s="8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5"/>
      <c r="BN78" s="85"/>
      <c r="BO78" s="85"/>
      <c r="BP78" s="85"/>
      <c r="BQ78" s="85"/>
      <c r="BR78" s="85"/>
      <c r="BS78" s="85"/>
      <c r="BT78" s="85"/>
      <c r="BU78" s="85"/>
      <c r="BV78" s="85"/>
      <c r="BW78" s="85"/>
      <c r="BX78" s="85"/>
      <c r="BY78" s="85"/>
      <c r="BZ78" s="8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5"/>
      <c r="BN79" s="85"/>
      <c r="BO79" s="85"/>
      <c r="BP79" s="85"/>
      <c r="BQ79" s="85"/>
      <c r="BR79" s="85"/>
      <c r="BS79" s="85"/>
      <c r="BT79" s="85"/>
      <c r="BU79" s="85"/>
      <c r="BV79" s="85"/>
      <c r="BW79" s="85"/>
      <c r="BX79" s="85"/>
      <c r="BY79" s="85"/>
      <c r="BZ79" s="8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5"/>
      <c r="BN80" s="85"/>
      <c r="BO80" s="85"/>
      <c r="BP80" s="85"/>
      <c r="BQ80" s="85"/>
      <c r="BR80" s="85"/>
      <c r="BS80" s="85"/>
      <c r="BT80" s="85"/>
      <c r="BU80" s="85"/>
      <c r="BV80" s="85"/>
      <c r="BW80" s="85"/>
      <c r="BX80" s="85"/>
      <c r="BY80" s="85"/>
      <c r="BZ80" s="8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5"/>
      <c r="BN81" s="85"/>
      <c r="BO81" s="85"/>
      <c r="BP81" s="85"/>
      <c r="BQ81" s="85"/>
      <c r="BR81" s="85"/>
      <c r="BS81" s="85"/>
      <c r="BT81" s="85"/>
      <c r="BU81" s="85"/>
      <c r="BV81" s="85"/>
      <c r="BW81" s="85"/>
      <c r="BX81" s="85"/>
      <c r="BY81" s="85"/>
      <c r="BZ81" s="8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7"/>
      <c r="BM82" s="88"/>
      <c r="BN82" s="88"/>
      <c r="BO82" s="88"/>
      <c r="BP82" s="88"/>
      <c r="BQ82" s="88"/>
      <c r="BR82" s="88"/>
      <c r="BS82" s="88"/>
      <c r="BT82" s="88"/>
      <c r="BU82" s="88"/>
      <c r="BV82" s="88"/>
      <c r="BW82" s="88"/>
      <c r="BX82" s="88"/>
      <c r="BY82" s="88"/>
      <c r="BZ82" s="89"/>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jCBM3x7CFRQgjUhcfgtYXNbr9q43800s+R3j6b+aHDKy8eSkTiWgvh8ZJpJ45Kpxrvn28ur0Y5Ej/u+c+kUTog==" saltValue="MGmRFiAaLMdac/RYHtNFP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294411</v>
      </c>
      <c r="D6" s="20">
        <f t="shared" si="3"/>
        <v>46</v>
      </c>
      <c r="E6" s="20">
        <f t="shared" si="3"/>
        <v>1</v>
      </c>
      <c r="F6" s="20">
        <f t="shared" si="3"/>
        <v>0</v>
      </c>
      <c r="G6" s="20">
        <f t="shared" si="3"/>
        <v>1</v>
      </c>
      <c r="H6" s="20" t="str">
        <f t="shared" si="3"/>
        <v>奈良県　吉野町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60.17</v>
      </c>
      <c r="P6" s="21">
        <f t="shared" si="3"/>
        <v>98.86</v>
      </c>
      <c r="Q6" s="21">
        <f t="shared" si="3"/>
        <v>4235</v>
      </c>
      <c r="R6" s="21">
        <f t="shared" si="3"/>
        <v>6471</v>
      </c>
      <c r="S6" s="21">
        <f t="shared" si="3"/>
        <v>95.65</v>
      </c>
      <c r="T6" s="21">
        <f t="shared" si="3"/>
        <v>67.650000000000006</v>
      </c>
      <c r="U6" s="21">
        <f t="shared" si="3"/>
        <v>6332</v>
      </c>
      <c r="V6" s="21">
        <f t="shared" si="3"/>
        <v>20.28</v>
      </c>
      <c r="W6" s="21">
        <f t="shared" si="3"/>
        <v>312.23</v>
      </c>
      <c r="X6" s="22">
        <f>IF(X7="",NA(),X7)</f>
        <v>95.99</v>
      </c>
      <c r="Y6" s="22">
        <f t="shared" ref="Y6:AG6" si="4">IF(Y7="",NA(),Y7)</f>
        <v>78.930000000000007</v>
      </c>
      <c r="Z6" s="22">
        <f t="shared" si="4"/>
        <v>88.83</v>
      </c>
      <c r="AA6" s="22">
        <f t="shared" si="4"/>
        <v>79.72</v>
      </c>
      <c r="AB6" s="22">
        <f t="shared" si="4"/>
        <v>92.81</v>
      </c>
      <c r="AC6" s="22">
        <f t="shared" si="4"/>
        <v>104.47</v>
      </c>
      <c r="AD6" s="22">
        <f t="shared" si="4"/>
        <v>103.81</v>
      </c>
      <c r="AE6" s="22">
        <f t="shared" si="4"/>
        <v>104.35</v>
      </c>
      <c r="AF6" s="22">
        <f t="shared" si="4"/>
        <v>105.34</v>
      </c>
      <c r="AG6" s="22">
        <f t="shared" si="4"/>
        <v>105.77</v>
      </c>
      <c r="AH6" s="21" t="str">
        <f>IF(AH7="","",IF(AH7="-","【-】","【"&amp;SUBSTITUTE(TEXT(AH7,"#,##0.00"),"-","△")&amp;"】"))</f>
        <v>【111.39】</v>
      </c>
      <c r="AI6" s="22">
        <f>IF(AI7="",NA(),AI7)</f>
        <v>7.62</v>
      </c>
      <c r="AJ6" s="22">
        <f t="shared" ref="AJ6:AR6" si="5">IF(AJ7="",NA(),AJ7)</f>
        <v>41.45</v>
      </c>
      <c r="AK6" s="22">
        <f t="shared" si="5"/>
        <v>65.319999999999993</v>
      </c>
      <c r="AL6" s="22">
        <f t="shared" si="5"/>
        <v>120.61</v>
      </c>
      <c r="AM6" s="22">
        <f t="shared" si="5"/>
        <v>151.21</v>
      </c>
      <c r="AN6" s="22">
        <f t="shared" si="5"/>
        <v>16.399999999999999</v>
      </c>
      <c r="AO6" s="22">
        <f t="shared" si="5"/>
        <v>25.66</v>
      </c>
      <c r="AP6" s="22">
        <f t="shared" si="5"/>
        <v>21.69</v>
      </c>
      <c r="AQ6" s="22">
        <f t="shared" si="5"/>
        <v>24.04</v>
      </c>
      <c r="AR6" s="22">
        <f t="shared" si="5"/>
        <v>28.03</v>
      </c>
      <c r="AS6" s="21" t="str">
        <f>IF(AS7="","",IF(AS7="-","【-】","【"&amp;SUBSTITUTE(TEXT(AS7,"#,##0.00"),"-","△")&amp;"】"))</f>
        <v>【1.30】</v>
      </c>
      <c r="AT6" s="22">
        <f>IF(AT7="",NA(),AT7)</f>
        <v>262.98</v>
      </c>
      <c r="AU6" s="22">
        <f t="shared" ref="AU6:BC6" si="6">IF(AU7="",NA(),AU7)</f>
        <v>190.27</v>
      </c>
      <c r="AV6" s="22">
        <f t="shared" si="6"/>
        <v>173.69</v>
      </c>
      <c r="AW6" s="22">
        <f t="shared" si="6"/>
        <v>130.61000000000001</v>
      </c>
      <c r="AX6" s="22">
        <f t="shared" si="6"/>
        <v>134.21</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1405.29</v>
      </c>
      <c r="BF6" s="22">
        <f t="shared" ref="BF6:BN6" si="7">IF(BF7="",NA(),BF7)</f>
        <v>1396.41</v>
      </c>
      <c r="BG6" s="22">
        <f t="shared" si="7"/>
        <v>1428.48</v>
      </c>
      <c r="BH6" s="22">
        <f t="shared" si="7"/>
        <v>1903.96</v>
      </c>
      <c r="BI6" s="22">
        <f t="shared" si="7"/>
        <v>1678.26</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66.37</v>
      </c>
      <c r="BQ6" s="22">
        <f t="shared" ref="BQ6:BY6" si="8">IF(BQ7="",NA(),BQ7)</f>
        <v>65.47</v>
      </c>
      <c r="BR6" s="22">
        <f t="shared" si="8"/>
        <v>63.08</v>
      </c>
      <c r="BS6" s="22">
        <f t="shared" si="8"/>
        <v>42.5</v>
      </c>
      <c r="BT6" s="22">
        <f t="shared" si="8"/>
        <v>47.59</v>
      </c>
      <c r="BU6" s="22">
        <f t="shared" si="8"/>
        <v>87.51</v>
      </c>
      <c r="BV6" s="22">
        <f t="shared" si="8"/>
        <v>84.77</v>
      </c>
      <c r="BW6" s="22">
        <f t="shared" si="8"/>
        <v>87.11</v>
      </c>
      <c r="BX6" s="22">
        <f t="shared" si="8"/>
        <v>82.78</v>
      </c>
      <c r="BY6" s="22">
        <f t="shared" si="8"/>
        <v>84.82</v>
      </c>
      <c r="BZ6" s="21" t="str">
        <f>IF(BZ7="","",IF(BZ7="-","【-】","【"&amp;SUBSTITUTE(TEXT(BZ7,"#,##0.00"),"-","△")&amp;"】"))</f>
        <v>【102.35】</v>
      </c>
      <c r="CA6" s="22">
        <f>IF(CA7="",NA(),CA7)</f>
        <v>353.95</v>
      </c>
      <c r="CB6" s="22">
        <f t="shared" ref="CB6:CJ6" si="9">IF(CB7="",NA(),CB7)</f>
        <v>358.75</v>
      </c>
      <c r="CC6" s="22">
        <f t="shared" si="9"/>
        <v>371.99</v>
      </c>
      <c r="CD6" s="22">
        <f t="shared" si="9"/>
        <v>400.34</v>
      </c>
      <c r="CE6" s="22">
        <f t="shared" si="9"/>
        <v>387.81</v>
      </c>
      <c r="CF6" s="22">
        <f t="shared" si="9"/>
        <v>218.42</v>
      </c>
      <c r="CG6" s="22">
        <f t="shared" si="9"/>
        <v>227.27</v>
      </c>
      <c r="CH6" s="22">
        <f t="shared" si="9"/>
        <v>223.98</v>
      </c>
      <c r="CI6" s="22">
        <f t="shared" si="9"/>
        <v>225.09</v>
      </c>
      <c r="CJ6" s="22">
        <f t="shared" si="9"/>
        <v>224.82</v>
      </c>
      <c r="CK6" s="21" t="str">
        <f>IF(CK7="","",IF(CK7="-","【-】","【"&amp;SUBSTITUTE(TEXT(CK7,"#,##0.00"),"-","△")&amp;"】"))</f>
        <v>【167.74】</v>
      </c>
      <c r="CL6" s="22">
        <f>IF(CL7="",NA(),CL7)</f>
        <v>30.19</v>
      </c>
      <c r="CM6" s="22">
        <f t="shared" ref="CM6:CU6" si="10">IF(CM7="",NA(),CM7)</f>
        <v>53.76</v>
      </c>
      <c r="CN6" s="22">
        <f t="shared" si="10"/>
        <v>51.9</v>
      </c>
      <c r="CO6" s="22">
        <f t="shared" si="10"/>
        <v>52.12</v>
      </c>
      <c r="CP6" s="22">
        <f t="shared" si="10"/>
        <v>51.35</v>
      </c>
      <c r="CQ6" s="22">
        <f t="shared" si="10"/>
        <v>50.24</v>
      </c>
      <c r="CR6" s="22">
        <f t="shared" si="10"/>
        <v>50.29</v>
      </c>
      <c r="CS6" s="22">
        <f t="shared" si="10"/>
        <v>49.64</v>
      </c>
      <c r="CT6" s="22">
        <f t="shared" si="10"/>
        <v>49.38</v>
      </c>
      <c r="CU6" s="22">
        <f t="shared" si="10"/>
        <v>50.09</v>
      </c>
      <c r="CV6" s="21" t="str">
        <f>IF(CV7="","",IF(CV7="-","【-】","【"&amp;SUBSTITUTE(TEXT(CV7,"#,##0.00"),"-","△")&amp;"】"))</f>
        <v>【60.29】</v>
      </c>
      <c r="CW6" s="22">
        <f>IF(CW7="",NA(),CW7)</f>
        <v>87.34</v>
      </c>
      <c r="CX6" s="22">
        <f t="shared" ref="CX6:DF6" si="11">IF(CX7="",NA(),CX7)</f>
        <v>87.38</v>
      </c>
      <c r="CY6" s="22">
        <f t="shared" si="11"/>
        <v>86.7</v>
      </c>
      <c r="CZ6" s="22">
        <f t="shared" si="11"/>
        <v>84.52</v>
      </c>
      <c r="DA6" s="22">
        <f t="shared" si="11"/>
        <v>84.37</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38.21</v>
      </c>
      <c r="DI6" s="22">
        <f t="shared" ref="DI6:DQ6" si="12">IF(DI7="",NA(),DI7)</f>
        <v>40.42</v>
      </c>
      <c r="DJ6" s="22">
        <f t="shared" si="12"/>
        <v>42.38</v>
      </c>
      <c r="DK6" s="22">
        <f t="shared" si="12"/>
        <v>44.41</v>
      </c>
      <c r="DL6" s="22">
        <f t="shared" si="12"/>
        <v>46.46</v>
      </c>
      <c r="DM6" s="22">
        <f t="shared" si="12"/>
        <v>45.14</v>
      </c>
      <c r="DN6" s="22">
        <f t="shared" si="12"/>
        <v>45.85</v>
      </c>
      <c r="DO6" s="22">
        <f t="shared" si="12"/>
        <v>47.31</v>
      </c>
      <c r="DP6" s="22">
        <f t="shared" si="12"/>
        <v>47.5</v>
      </c>
      <c r="DQ6" s="22">
        <f t="shared" si="12"/>
        <v>48.41</v>
      </c>
      <c r="DR6" s="21" t="str">
        <f>IF(DR7="","",IF(DR7="-","【-】","【"&amp;SUBSTITUTE(TEXT(DR7,"#,##0.00"),"-","△")&amp;"】"))</f>
        <v>【50.88】</v>
      </c>
      <c r="DS6" s="21">
        <f>IF(DS7="",NA(),DS7)</f>
        <v>0</v>
      </c>
      <c r="DT6" s="22">
        <f t="shared" ref="DT6:EB6" si="13">IF(DT7="",NA(),DT7)</f>
        <v>5</v>
      </c>
      <c r="DU6" s="22">
        <f t="shared" si="13"/>
        <v>5.09</v>
      </c>
      <c r="DV6" s="22">
        <f t="shared" si="13"/>
        <v>5.0599999999999996</v>
      </c>
      <c r="DW6" s="22">
        <f t="shared" si="13"/>
        <v>25.41</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0.59</v>
      </c>
      <c r="EE6" s="22">
        <f t="shared" ref="EE6:EM6" si="14">IF(EE7="",NA(),EE7)</f>
        <v>0.22</v>
      </c>
      <c r="EF6" s="22">
        <f t="shared" si="14"/>
        <v>0.2</v>
      </c>
      <c r="EG6" s="21">
        <f t="shared" si="14"/>
        <v>0</v>
      </c>
      <c r="EH6" s="22">
        <f t="shared" si="14"/>
        <v>0.56999999999999995</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294411</v>
      </c>
      <c r="D7" s="24">
        <v>46</v>
      </c>
      <c r="E7" s="24">
        <v>1</v>
      </c>
      <c r="F7" s="24">
        <v>0</v>
      </c>
      <c r="G7" s="24">
        <v>1</v>
      </c>
      <c r="H7" s="24" t="s">
        <v>93</v>
      </c>
      <c r="I7" s="24" t="s">
        <v>94</v>
      </c>
      <c r="J7" s="24" t="s">
        <v>95</v>
      </c>
      <c r="K7" s="24" t="s">
        <v>96</v>
      </c>
      <c r="L7" s="24" t="s">
        <v>97</v>
      </c>
      <c r="M7" s="24" t="s">
        <v>98</v>
      </c>
      <c r="N7" s="25" t="s">
        <v>99</v>
      </c>
      <c r="O7" s="25">
        <v>60.17</v>
      </c>
      <c r="P7" s="25">
        <v>98.86</v>
      </c>
      <c r="Q7" s="25">
        <v>4235</v>
      </c>
      <c r="R7" s="25">
        <v>6471</v>
      </c>
      <c r="S7" s="25">
        <v>95.65</v>
      </c>
      <c r="T7" s="25">
        <v>67.650000000000006</v>
      </c>
      <c r="U7" s="25">
        <v>6332</v>
      </c>
      <c r="V7" s="25">
        <v>20.28</v>
      </c>
      <c r="W7" s="25">
        <v>312.23</v>
      </c>
      <c r="X7" s="25">
        <v>95.99</v>
      </c>
      <c r="Y7" s="25">
        <v>78.930000000000007</v>
      </c>
      <c r="Z7" s="25">
        <v>88.83</v>
      </c>
      <c r="AA7" s="25">
        <v>79.72</v>
      </c>
      <c r="AB7" s="25">
        <v>92.81</v>
      </c>
      <c r="AC7" s="25">
        <v>104.47</v>
      </c>
      <c r="AD7" s="25">
        <v>103.81</v>
      </c>
      <c r="AE7" s="25">
        <v>104.35</v>
      </c>
      <c r="AF7" s="25">
        <v>105.34</v>
      </c>
      <c r="AG7" s="25">
        <v>105.77</v>
      </c>
      <c r="AH7" s="25">
        <v>111.39</v>
      </c>
      <c r="AI7" s="25">
        <v>7.62</v>
      </c>
      <c r="AJ7" s="25">
        <v>41.45</v>
      </c>
      <c r="AK7" s="25">
        <v>65.319999999999993</v>
      </c>
      <c r="AL7" s="25">
        <v>120.61</v>
      </c>
      <c r="AM7" s="25">
        <v>151.21</v>
      </c>
      <c r="AN7" s="25">
        <v>16.399999999999999</v>
      </c>
      <c r="AO7" s="25">
        <v>25.66</v>
      </c>
      <c r="AP7" s="25">
        <v>21.69</v>
      </c>
      <c r="AQ7" s="25">
        <v>24.04</v>
      </c>
      <c r="AR7" s="25">
        <v>28.03</v>
      </c>
      <c r="AS7" s="25">
        <v>1.3</v>
      </c>
      <c r="AT7" s="25">
        <v>262.98</v>
      </c>
      <c r="AU7" s="25">
        <v>190.27</v>
      </c>
      <c r="AV7" s="25">
        <v>173.69</v>
      </c>
      <c r="AW7" s="25">
        <v>130.61000000000001</v>
      </c>
      <c r="AX7" s="25">
        <v>134.21</v>
      </c>
      <c r="AY7" s="25">
        <v>293.23</v>
      </c>
      <c r="AZ7" s="25">
        <v>300.14</v>
      </c>
      <c r="BA7" s="25">
        <v>301.04000000000002</v>
      </c>
      <c r="BB7" s="25">
        <v>305.08</v>
      </c>
      <c r="BC7" s="25">
        <v>305.33999999999997</v>
      </c>
      <c r="BD7" s="25">
        <v>261.51</v>
      </c>
      <c r="BE7" s="25">
        <v>1405.29</v>
      </c>
      <c r="BF7" s="25">
        <v>1396.41</v>
      </c>
      <c r="BG7" s="25">
        <v>1428.48</v>
      </c>
      <c r="BH7" s="25">
        <v>1903.96</v>
      </c>
      <c r="BI7" s="25">
        <v>1678.26</v>
      </c>
      <c r="BJ7" s="25">
        <v>542.29999999999995</v>
      </c>
      <c r="BK7" s="25">
        <v>566.65</v>
      </c>
      <c r="BL7" s="25">
        <v>551.62</v>
      </c>
      <c r="BM7" s="25">
        <v>585.59</v>
      </c>
      <c r="BN7" s="25">
        <v>561.34</v>
      </c>
      <c r="BO7" s="25">
        <v>265.16000000000003</v>
      </c>
      <c r="BP7" s="25">
        <v>66.37</v>
      </c>
      <c r="BQ7" s="25">
        <v>65.47</v>
      </c>
      <c r="BR7" s="25">
        <v>63.08</v>
      </c>
      <c r="BS7" s="25">
        <v>42.5</v>
      </c>
      <c r="BT7" s="25">
        <v>47.59</v>
      </c>
      <c r="BU7" s="25">
        <v>87.51</v>
      </c>
      <c r="BV7" s="25">
        <v>84.77</v>
      </c>
      <c r="BW7" s="25">
        <v>87.11</v>
      </c>
      <c r="BX7" s="25">
        <v>82.78</v>
      </c>
      <c r="BY7" s="25">
        <v>84.82</v>
      </c>
      <c r="BZ7" s="25">
        <v>102.35</v>
      </c>
      <c r="CA7" s="25">
        <v>353.95</v>
      </c>
      <c r="CB7" s="25">
        <v>358.75</v>
      </c>
      <c r="CC7" s="25">
        <v>371.99</v>
      </c>
      <c r="CD7" s="25">
        <v>400.34</v>
      </c>
      <c r="CE7" s="25">
        <v>387.81</v>
      </c>
      <c r="CF7" s="25">
        <v>218.42</v>
      </c>
      <c r="CG7" s="25">
        <v>227.27</v>
      </c>
      <c r="CH7" s="25">
        <v>223.98</v>
      </c>
      <c r="CI7" s="25">
        <v>225.09</v>
      </c>
      <c r="CJ7" s="25">
        <v>224.82</v>
      </c>
      <c r="CK7" s="25">
        <v>167.74</v>
      </c>
      <c r="CL7" s="25">
        <v>30.19</v>
      </c>
      <c r="CM7" s="25">
        <v>53.76</v>
      </c>
      <c r="CN7" s="25">
        <v>51.9</v>
      </c>
      <c r="CO7" s="25">
        <v>52.12</v>
      </c>
      <c r="CP7" s="25">
        <v>51.35</v>
      </c>
      <c r="CQ7" s="25">
        <v>50.24</v>
      </c>
      <c r="CR7" s="25">
        <v>50.29</v>
      </c>
      <c r="CS7" s="25">
        <v>49.64</v>
      </c>
      <c r="CT7" s="25">
        <v>49.38</v>
      </c>
      <c r="CU7" s="25">
        <v>50.09</v>
      </c>
      <c r="CV7" s="25">
        <v>60.29</v>
      </c>
      <c r="CW7" s="25">
        <v>87.34</v>
      </c>
      <c r="CX7" s="25">
        <v>87.38</v>
      </c>
      <c r="CY7" s="25">
        <v>86.7</v>
      </c>
      <c r="CZ7" s="25">
        <v>84.52</v>
      </c>
      <c r="DA7" s="25">
        <v>84.37</v>
      </c>
      <c r="DB7" s="25">
        <v>78.650000000000006</v>
      </c>
      <c r="DC7" s="25">
        <v>77.73</v>
      </c>
      <c r="DD7" s="25">
        <v>78.09</v>
      </c>
      <c r="DE7" s="25">
        <v>78.010000000000005</v>
      </c>
      <c r="DF7" s="25">
        <v>77.599999999999994</v>
      </c>
      <c r="DG7" s="25">
        <v>90.12</v>
      </c>
      <c r="DH7" s="25">
        <v>38.21</v>
      </c>
      <c r="DI7" s="25">
        <v>40.42</v>
      </c>
      <c r="DJ7" s="25">
        <v>42.38</v>
      </c>
      <c r="DK7" s="25">
        <v>44.41</v>
      </c>
      <c r="DL7" s="25">
        <v>46.46</v>
      </c>
      <c r="DM7" s="25">
        <v>45.14</v>
      </c>
      <c r="DN7" s="25">
        <v>45.85</v>
      </c>
      <c r="DO7" s="25">
        <v>47.31</v>
      </c>
      <c r="DP7" s="25">
        <v>47.5</v>
      </c>
      <c r="DQ7" s="25">
        <v>48.41</v>
      </c>
      <c r="DR7" s="25">
        <v>50.88</v>
      </c>
      <c r="DS7" s="25">
        <v>0</v>
      </c>
      <c r="DT7" s="25">
        <v>5</v>
      </c>
      <c r="DU7" s="25">
        <v>5.09</v>
      </c>
      <c r="DV7" s="25">
        <v>5.0599999999999996</v>
      </c>
      <c r="DW7" s="25">
        <v>25.41</v>
      </c>
      <c r="DX7" s="25">
        <v>13.58</v>
      </c>
      <c r="DY7" s="25">
        <v>14.13</v>
      </c>
      <c r="DZ7" s="25">
        <v>16.77</v>
      </c>
      <c r="EA7" s="25">
        <v>17.399999999999999</v>
      </c>
      <c r="EB7" s="25">
        <v>18.64</v>
      </c>
      <c r="EC7" s="25">
        <v>22.3</v>
      </c>
      <c r="ED7" s="25">
        <v>0.59</v>
      </c>
      <c r="EE7" s="25">
        <v>0.22</v>
      </c>
      <c r="EF7" s="25">
        <v>0.2</v>
      </c>
      <c r="EG7" s="25">
        <v>0</v>
      </c>
      <c r="EH7" s="25">
        <v>0.56999999999999995</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2023-01-13T10:30:36Z</cp:lastPrinted>
  <dcterms:created xsi:type="dcterms:W3CDTF">2022-12-01T01:02:34Z</dcterms:created>
  <dcterms:modified xsi:type="dcterms:W3CDTF">2023-01-13T10:30:37Z</dcterms:modified>
  <cp:category/>
</cp:coreProperties>
</file>