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ti031\Desktop\【1月31日締切】公営企業に係る経営比較分析表（令和２年度決算）の分析等について\【経営比較分析表】2020_294411_47_1718\"/>
    </mc:Choice>
  </mc:AlternateContent>
  <workbookProtection workbookAlgorithmName="SHA-512" workbookHashValue="oc755qTgNJqIjsqLKkYDs4wCJpoHi5tP03Qy0wlvELBmQlRxEUWM1ZHIMUaA3zsQQEwjc+RIkRb4DGTcPUmOoQ==" workbookSaltValue="yjwXEGQ2lXcPAdsHGJ7toQ==" workbookSpinCount="100000" lockStructure="1"/>
  <bookViews>
    <workbookView xWindow="0" yWindow="0" windowWidth="20490" windowHeight="756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W10" i="4"/>
  <c r="P10" i="4"/>
  <c r="B10" i="4"/>
  <c r="BB8" i="4"/>
  <c r="AT8" i="4"/>
  <c r="AD8" i="4"/>
  <c r="W8" i="4"/>
  <c r="I8" i="4"/>
  <c r="B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<sst xmlns="http://schemas.openxmlformats.org/spreadsheetml/2006/main" count="236" uniqueCount="120">
  <si>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</si>
  <si>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</si>
  <si>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</si>
  <si>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</si>
  <si>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</si>
  <si>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</si>
  <si>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</si>
  <si>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</si>
  <si>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</si>
  <si>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</si>
  <si>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</si>
  <si>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</si>
  <si>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</si>
  <si>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</si>
  <si>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</si>
  <si>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</si>
  <si>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</si>
  <si>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</si>
  <si>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</si>
  <si>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</si>
  <si>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</si>
  <si>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</si>
  <si>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</si>
  <si>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</si>
  <si>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</si>
  <si>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</si>
  <si>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</si>
  <si>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</si>
  <si>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</si>
  <si>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</si>
  <si>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</si>
  <si>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</si>
  <si>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</si>
  <si>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</si>
  <si>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</si>
  <si>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</si>
  <si>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</si>
  <si>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</si>
  <si>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</si>
  <si>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</si>
  <si>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</si>
  <si>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</si>
  <si>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</si>
  <si>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</si>
  <si>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</si>
  <si>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</si>
  <si>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</si>
  <si>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</si>
  <si>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</si>
  <si>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</si>
  <si>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</si>
  <si>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</si>
  <si>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</si>
  <si>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</si>
  <si>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</si>
  <si>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</si>
  <si>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</si>
  <si>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</si>
  <si>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</si>
  <si>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</si>
  <si>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</si>
  <si>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</si>
  <si>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</si>
  <si>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</si>
  <si>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</si>
  <si>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</si>
  <si>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</si>
  <si>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</si>
  <si>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</si>
  <si>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</si>
  <si>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</si>
  <si>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</si>
  <si>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</si>
  <si>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</si>
  <si>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</si>
  <si>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</si>
  <si>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</si>
  <si>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</si>
  <si>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</si>
  <si>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</si>
  <si>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</si>
  <si>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</si>
  <si>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</si>
  <si>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</si>
  <si>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</si>
  <si>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</si>
  <si>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</si>
  <si>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</si>
  <si>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</si>
  <si>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</si>
  <si>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</si>
  <si>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</si>
  <si>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</si>
  <si>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</si>
  <si>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</si>
  <si>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</si>
  <si>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</si>
  <si>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</si>
  <si>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</si>
  <si>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</si>
  <si>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</si>
  <si>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</si>
  <si>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</si>
  <si>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</si>
  <si>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</si>
  <si>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</si>
  <si>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</si>
  <si>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</si>
  <si>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</si>
  <si>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</si>
  <si>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</si>
  <si>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</si>
  <si>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</si>
  <si>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</si>
  <si>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</si>
  <si>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</si>
  <si>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</si>
  <si>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平成8年度に供用が開始されたため、配管設備に関しては現状耐用年数を超えたものはない。
　ポンプ設備や電気機械設備に関しては耐用年数を経過しているものが多く、今後の計画的な修繕や更新が必要である</t>
    <phoneticPr fontId="4"/>
  </si>
  <si>
    <t>　人口減少に伴い、施設利用率が減少傾向にある。また、建設は完了しており、水洗化率の向上や使用料収入の大幅増加も見込めない状況である。
　今後も、電気料金、汚泥処分費等の経費の削減等に努め、より効率的な施設の維持管理を行っていく。
　老朽化してきている処理場等の設備については、計画的に修繕・更新を行うことにより負担の平準化を図る。</t>
    <phoneticPr fontId="4"/>
  </si>
  <si>
    <t xml:space="preserve">　収益的収支比率は、平成28年度以前は80％前後を推移し、平成29・30年度は建設事業の実施による全体事業費増加分に対する一般会計繰入金が発生したことで一時改善したが、令和元年度以降は使用料の減少に対して地方債償還金の増加により再び減少し、令和2年度は68％となっている。汚水処理地区が限られていることから、今後、処理区域内人口が大幅に増える見込みはないと考えられる。
　企業債残高対事業規模比率は、類似団体より高く、事業規模に対して企業債残高が多額で、繰入金に依存しながら償還している。
　経費回収率及び汚水処理原価は、令和元年度は機能診断及び最適整備構想の実施により、前年に比べて極端に変動した数値となっているが、令和2年度は例年並みの数値となっている。
　今後、人口減少に伴う処理水量の減少による施設利用率が減少傾向を示しているように、今後の事業実施に当たっては、費用と収益のバランスを検討する必要がある。
</t>
    <rPh sb="10" eb="12">
      <t>ヘイセイ</t>
    </rPh>
    <rPh sb="14" eb="16">
      <t>ネンド</t>
    </rPh>
    <rPh sb="16" eb="18">
      <t>イゼン</t>
    </rPh>
    <rPh sb="76" eb="78">
      <t>イチジ</t>
    </rPh>
    <rPh sb="84" eb="86">
      <t>レイワ</t>
    </rPh>
    <rPh sb="86" eb="88">
      <t>ガンネン</t>
    </rPh>
    <rPh sb="88" eb="89">
      <t>ド</t>
    </rPh>
    <rPh sb="89" eb="91">
      <t>イコウ</t>
    </rPh>
    <rPh sb="92" eb="95">
      <t>シヨウリョウ</t>
    </rPh>
    <rPh sb="96" eb="98">
      <t>ゲンショウ</t>
    </rPh>
    <rPh sb="99" eb="100">
      <t>タイ</t>
    </rPh>
    <rPh sb="102" eb="105">
      <t>チホウサイ</t>
    </rPh>
    <rPh sb="105" eb="107">
      <t>ショウカン</t>
    </rPh>
    <rPh sb="107" eb="108">
      <t>キン</t>
    </rPh>
    <rPh sb="109" eb="111">
      <t>ゾウカ</t>
    </rPh>
    <rPh sb="114" eb="115">
      <t>フタタ</t>
    </rPh>
    <rPh sb="116" eb="118">
      <t>ゲンショウ</t>
    </rPh>
    <rPh sb="120" eb="122">
      <t>レイワ</t>
    </rPh>
    <rPh sb="123" eb="125">
      <t>ネンド</t>
    </rPh>
    <rPh sb="165" eb="167">
      <t>オオハバ</t>
    </rPh>
    <rPh sb="178" eb="179">
      <t>カンガ</t>
    </rPh>
    <rPh sb="261" eb="263">
      <t>レイワ</t>
    </rPh>
    <rPh sb="263" eb="264">
      <t>ゲン</t>
    </rPh>
    <rPh sb="264" eb="266">
      <t>ネンド</t>
    </rPh>
    <rPh sb="309" eb="310">
      <t>レイ</t>
    </rPh>
    <rPh sb="310" eb="311">
      <t>ワ</t>
    </rPh>
    <rPh sb="312" eb="314">
      <t>ネンド</t>
    </rPh>
    <rPh sb="315" eb="317">
      <t>レイネン</t>
    </rPh>
    <rPh sb="317" eb="318">
      <t>ナ</t>
    </rPh>
    <rPh sb="320" eb="322">
      <t>スウチ</t>
    </rPh>
    <rPh sb="331" eb="333">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</si>
</sst>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06-4E64-91F6-DDCD6D8AE57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7F06-4E64-91F6-DDCD6D8AE57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36.880000000000003</c:v>
                </c:pt>
                <c:pt idx="1">
                  <c:v>36.17</c:v>
                </c:pt>
                <c:pt idx="2">
                  <c:v>34.04</c:v>
                </c:pt>
                <c:pt idx="3">
                  <c:v>30.5</c:v>
                </c:pt>
                <c:pt idx="4">
                  <c:v>28.37</c:v>
                </c:pt>
              </c:numCache>
            </c:numRef>
          </c:val>
          <c:extLst>
            <c:ext xmlns:c16="http://schemas.microsoft.com/office/drawing/2014/chart" uri="{C3380CC4-5D6E-409C-BE32-E72D297353CC}">
              <c16:uniqueId val="{00000000-F7CA-46E5-96DD-5182526443C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F7CA-46E5-96DD-5182526443C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CB0-481A-81B2-8475BDC2A48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6CB0-481A-81B2-8475BDC2A48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76.67</c:v>
                </c:pt>
                <c:pt idx="1">
                  <c:v>86.75</c:v>
                </c:pt>
                <c:pt idx="2">
                  <c:v>86.31</c:v>
                </c:pt>
                <c:pt idx="3">
                  <c:v>70.77</c:v>
                </c:pt>
                <c:pt idx="4">
                  <c:v>68.62</c:v>
                </c:pt>
              </c:numCache>
            </c:numRef>
          </c:val>
          <c:extLst>
            <c:ext xmlns:c16="http://schemas.microsoft.com/office/drawing/2014/chart" uri="{C3380CC4-5D6E-409C-BE32-E72D297353CC}">
              <c16:uniqueId val="{00000000-D71B-47C5-939C-C0EA4F5E9BF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1B-47C5-939C-C0EA4F5E9BF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F2-4BF0-A6EC-8FF1A2E9AFA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F2-4BF0-A6EC-8FF1A2E9AFA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20-4CD2-8350-6DF1D6FC013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20-4CD2-8350-6DF1D6FC013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183-482D-AF35-82054787FCE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183-482D-AF35-82054787FCE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E6-4CA1-BA43-2B9B9D98120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E6-4CA1-BA43-2B9B9D98120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1718.01</c:v>
                </c:pt>
                <c:pt idx="1">
                  <c:v>1613.77</c:v>
                </c:pt>
                <c:pt idx="2">
                  <c:v>1474.68</c:v>
                </c:pt>
                <c:pt idx="3">
                  <c:v>1590.61</c:v>
                </c:pt>
                <c:pt idx="4">
                  <c:v>1603.32</c:v>
                </c:pt>
              </c:numCache>
            </c:numRef>
          </c:val>
          <c:extLst>
            <c:ext xmlns:c16="http://schemas.microsoft.com/office/drawing/2014/chart" uri="{C3380CC4-5D6E-409C-BE32-E72D297353CC}">
              <c16:uniqueId val="{00000000-73A3-4B99-BD39-7D91A7508E5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73A3-4B99-BD39-7D91A7508E5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126.77</c:v>
                </c:pt>
                <c:pt idx="1">
                  <c:v>100</c:v>
                </c:pt>
                <c:pt idx="2">
                  <c:v>100</c:v>
                </c:pt>
                <c:pt idx="3">
                  <c:v>37.090000000000003</c:v>
                </c:pt>
                <c:pt idx="4">
                  <c:v>100</c:v>
                </c:pt>
              </c:numCache>
            </c:numRef>
          </c:val>
          <c:extLst>
            <c:ext xmlns:c16="http://schemas.microsoft.com/office/drawing/2014/chart" uri="{C3380CC4-5D6E-409C-BE32-E72D297353CC}">
              <c16:uniqueId val="{00000000-CD3A-4C71-8958-EB9A52D85F5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CD3A-4C71-8958-EB9A52D85F5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192.82</c:v>
                </c:pt>
                <c:pt idx="1">
                  <c:v>242.18</c:v>
                </c:pt>
                <c:pt idx="2">
                  <c:v>258.33999999999997</c:v>
                </c:pt>
                <c:pt idx="3">
                  <c:v>734.3</c:v>
                </c:pt>
                <c:pt idx="4">
                  <c:v>278.08</c:v>
                </c:pt>
              </c:numCache>
            </c:numRef>
          </c:val>
          <c:extLst>
            <c:ext xmlns:c16="http://schemas.microsoft.com/office/drawing/2014/chart" uri="{C3380CC4-5D6E-409C-BE32-E72D297353CC}">
              <c16:uniqueId val="{00000000-6E22-44B8-98A8-FBE963060BF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6E22-44B8-98A8-FBE963060BF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奈良県　吉野町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6639</v>
      </c>
      <c r="AM8" s="51"/>
      <c r="AN8" s="51"/>
      <c r="AO8" s="51"/>
      <c r="AP8" s="51"/>
      <c r="AQ8" s="51"/>
      <c r="AR8" s="51"/>
      <c r="AS8" s="51"/>
      <c r="AT8" s="46">
        <f>データ!T6</f>
        <v>95.65</v>
      </c>
      <c r="AU8" s="46"/>
      <c r="AV8" s="46"/>
      <c r="AW8" s="46"/>
      <c r="AX8" s="46"/>
      <c r="AY8" s="46"/>
      <c r="AZ8" s="46"/>
      <c r="BA8" s="46"/>
      <c r="BB8" s="46">
        <f>データ!U6</f>
        <v>69.41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2.2400000000000002</v>
      </c>
      <c r="Q10" s="46"/>
      <c r="R10" s="46"/>
      <c r="S10" s="46"/>
      <c r="T10" s="46"/>
      <c r="U10" s="46"/>
      <c r="V10" s="46"/>
      <c r="W10" s="46">
        <f>データ!Q6</f>
        <v>89.59</v>
      </c>
      <c r="X10" s="46"/>
      <c r="Y10" s="46"/>
      <c r="Z10" s="46"/>
      <c r="AA10" s="46"/>
      <c r="AB10" s="46"/>
      <c r="AC10" s="46"/>
      <c r="AD10" s="51">
        <f>データ!R6</f>
        <v>2750</v>
      </c>
      <c r="AE10" s="51"/>
      <c r="AF10" s="51"/>
      <c r="AG10" s="51"/>
      <c r="AH10" s="51"/>
      <c r="AI10" s="51"/>
      <c r="AJ10" s="51"/>
      <c r="AK10" s="2"/>
      <c r="AL10" s="51">
        <f>データ!V6</f>
        <v>148</v>
      </c>
      <c r="AM10" s="51"/>
      <c r="AN10" s="51"/>
      <c r="AO10" s="51"/>
      <c r="AP10" s="51"/>
      <c r="AQ10" s="51"/>
      <c r="AR10" s="51"/>
      <c r="AS10" s="51"/>
      <c r="AT10" s="46">
        <f>データ!W6</f>
        <v>0.05</v>
      </c>
      <c r="AU10" s="46"/>
      <c r="AV10" s="46"/>
      <c r="AW10" s="46"/>
      <c r="AX10" s="46"/>
      <c r="AY10" s="46"/>
      <c r="AZ10" s="46"/>
      <c r="BA10" s="46"/>
      <c r="BB10" s="46">
        <f>データ!X6</f>
        <v>2960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sXAJGA07NiX0f14dq4uCXMZRlql1cwfgdeDy0F+O3hMiy+L3QcU/Xo0ttn7LgEhl5n0MoFmgSTbsb1WQUA9jsA==" saltValue="S/vRk+/zt7uluvYELL1O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294411</v>
      </c>
      <c r="D6" s="33">
        <f t="shared" si="3"/>
        <v>47</v>
      </c>
      <c r="E6" s="33">
        <f t="shared" si="3"/>
        <v>17</v>
      </c>
      <c r="F6" s="33">
        <f t="shared" si="3"/>
        <v>5</v>
      </c>
      <c r="G6" s="33">
        <f t="shared" si="3"/>
        <v>0</v>
      </c>
      <c r="H6" s="33" t="str">
        <f t="shared" si="3"/>
        <v>奈良県　吉野町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2.2400000000000002</v>
      </c>
      <c r="Q6" s="34">
        <f t="shared" si="3"/>
        <v>89.59</v>
      </c>
      <c r="R6" s="34">
        <f t="shared" si="3"/>
        <v>2750</v>
      </c>
      <c r="S6" s="34">
        <f t="shared" si="3"/>
        <v>6639</v>
      </c>
      <c r="T6" s="34">
        <f t="shared" si="3"/>
        <v>95.65</v>
      </c>
      <c r="U6" s="34">
        <f t="shared" si="3"/>
        <v>69.41</v>
      </c>
      <c r="V6" s="34">
        <f t="shared" si="3"/>
        <v>148</v>
      </c>
      <c r="W6" s="34">
        <f t="shared" si="3"/>
        <v>0.05</v>
      </c>
      <c r="X6" s="34">
        <f t="shared" si="3"/>
        <v>2960</v>
      </c>
      <c r="Y6" s="35">
        <f>IF(Y7="",NA(),Y7)</f>
        <v>76.67</v>
      </c>
      <c r="Z6" s="35">
        <f t="shared" ref="Z6:AH6" si="4">IF(Z7="",NA(),Z7)</f>
        <v>86.75</v>
      </c>
      <c r="AA6" s="35">
        <f t="shared" si="4"/>
        <v>86.31</v>
      </c>
      <c r="AB6" s="35">
        <f t="shared" si="4"/>
        <v>70.77</v>
      </c>
      <c r="AC6" s="35">
        <f t="shared" si="4"/>
        <v>68.62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1718.01</v>
      </c>
      <c r="BG6" s="35">
        <f t="shared" ref="BG6:BO6" si="7">IF(BG7="",NA(),BG7)</f>
        <v>1613.77</v>
      </c>
      <c r="BH6" s="35">
        <f t="shared" si="7"/>
        <v>1474.68</v>
      </c>
      <c r="BI6" s="35">
        <f t="shared" si="7"/>
        <v>1590.61</v>
      </c>
      <c r="BJ6" s="35">
        <f t="shared" si="7"/>
        <v>1603.32</v>
      </c>
      <c r="BK6" s="35">
        <f t="shared" si="7"/>
        <v>974.93</v>
      </c>
      <c r="BL6" s="35">
        <f t="shared" si="7"/>
        <v>855.8</v>
      </c>
      <c r="BM6" s="35">
        <f t="shared" si="7"/>
        <v>789.46</v>
      </c>
      <c r="BN6" s="35">
        <f t="shared" si="7"/>
        <v>826.83</v>
      </c>
      <c r="BO6" s="35">
        <f t="shared" si="7"/>
        <v>867.83</v>
      </c>
      <c r="BP6" s="34" t="str">
        <f>IF(BP7="","",IF(BP7="-","【-】","【"&amp;SUBSTITUTE(TEXT(BP7,"#,##0.00"),"-","△")&amp;"】"))</f>
        <v>【832.52】</v>
      </c>
      <c r="BQ6" s="35">
        <f>IF(BQ7="",NA(),BQ7)</f>
        <v>126.77</v>
      </c>
      <c r="BR6" s="35">
        <f t="shared" ref="BR6:BZ6" si="8">IF(BR7="",NA(),BR7)</f>
        <v>100</v>
      </c>
      <c r="BS6" s="35">
        <f t="shared" si="8"/>
        <v>100</v>
      </c>
      <c r="BT6" s="35">
        <f t="shared" si="8"/>
        <v>37.090000000000003</v>
      </c>
      <c r="BU6" s="35">
        <f t="shared" si="8"/>
        <v>100</v>
      </c>
      <c r="BV6" s="35">
        <f t="shared" si="8"/>
        <v>55.32</v>
      </c>
      <c r="BW6" s="35">
        <f t="shared" si="8"/>
        <v>59.8</v>
      </c>
      <c r="BX6" s="35">
        <f t="shared" si="8"/>
        <v>57.77</v>
      </c>
      <c r="BY6" s="35">
        <f t="shared" si="8"/>
        <v>57.31</v>
      </c>
      <c r="BZ6" s="35">
        <f t="shared" si="8"/>
        <v>57.08</v>
      </c>
      <c r="CA6" s="34" t="str">
        <f>IF(CA7="","",IF(CA7="-","【-】","【"&amp;SUBSTITUTE(TEXT(CA7,"#,##0.00"),"-","△")&amp;"】"))</f>
        <v>【60.94】</v>
      </c>
      <c r="CB6" s="35">
        <f>IF(CB7="",NA(),CB7)</f>
        <v>192.82</v>
      </c>
      <c r="CC6" s="35">
        <f t="shared" ref="CC6:CK6" si="9">IF(CC7="",NA(),CC7)</f>
        <v>242.18</v>
      </c>
      <c r="CD6" s="35">
        <f t="shared" si="9"/>
        <v>258.33999999999997</v>
      </c>
      <c r="CE6" s="35">
        <f t="shared" si="9"/>
        <v>734.3</v>
      </c>
      <c r="CF6" s="35">
        <f t="shared" si="9"/>
        <v>278.08</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36.880000000000003</v>
      </c>
      <c r="CN6" s="35">
        <f t="shared" ref="CN6:CV6" si="10">IF(CN7="",NA(),CN7)</f>
        <v>36.17</v>
      </c>
      <c r="CO6" s="35">
        <f t="shared" si="10"/>
        <v>34.04</v>
      </c>
      <c r="CP6" s="35">
        <f t="shared" si="10"/>
        <v>30.5</v>
      </c>
      <c r="CQ6" s="35">
        <f t="shared" si="10"/>
        <v>28.37</v>
      </c>
      <c r="CR6" s="35">
        <f t="shared" si="10"/>
        <v>60.65</v>
      </c>
      <c r="CS6" s="35">
        <f t="shared" si="10"/>
        <v>51.75</v>
      </c>
      <c r="CT6" s="35">
        <f t="shared" si="10"/>
        <v>50.68</v>
      </c>
      <c r="CU6" s="35">
        <f t="shared" si="10"/>
        <v>50.14</v>
      </c>
      <c r="CV6" s="35">
        <f t="shared" si="10"/>
        <v>54.83</v>
      </c>
      <c r="CW6" s="34" t="str">
        <f>IF(CW7="","",IF(CW7="-","【-】","【"&amp;SUBSTITUTE(TEXT(CW7,"#,##0.00"),"-","△")&amp;"】"))</f>
        <v>【54.84】</v>
      </c>
      <c r="CX6" s="35">
        <f>IF(CX7="",NA(),CX7)</f>
        <v>100</v>
      </c>
      <c r="CY6" s="35">
        <f t="shared" ref="CY6:DG6" si="11">IF(CY7="",NA(),CY7)</f>
        <v>100</v>
      </c>
      <c r="CZ6" s="35">
        <f t="shared" si="11"/>
        <v>100</v>
      </c>
      <c r="DA6" s="35">
        <f t="shared" si="11"/>
        <v>100</v>
      </c>
      <c r="DB6" s="35">
        <f t="shared" si="11"/>
        <v>100</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294411</v>
      </c>
      <c r="D7" s="37">
        <v>47</v>
      </c>
      <c r="E7" s="37">
        <v>17</v>
      </c>
      <c r="F7" s="37">
        <v>5</v>
      </c>
      <c r="G7" s="37">
        <v>0</v>
      </c>
      <c r="H7" s="37" t="s">
        <v>98</v>
      </c>
      <c r="I7" s="37" t="s">
        <v>99</v>
      </c>
      <c r="J7" s="37" t="s">
        <v>100</v>
      </c>
      <c r="K7" s="37" t="s">
        <v>101</v>
      </c>
      <c r="L7" s="37" t="s">
        <v>102</v>
      </c>
      <c r="M7" s="37" t="s">
        <v>103</v>
      </c>
      <c r="N7" s="38" t="s">
        <v>104</v>
      </c>
      <c r="O7" s="38" t="s">
        <v>105</v>
      </c>
      <c r="P7" s="38">
        <v>2.2400000000000002</v>
      </c>
      <c r="Q7" s="38">
        <v>89.59</v>
      </c>
      <c r="R7" s="38">
        <v>2750</v>
      </c>
      <c r="S7" s="38">
        <v>6639</v>
      </c>
      <c r="T7" s="38">
        <v>95.65</v>
      </c>
      <c r="U7" s="38">
        <v>69.41</v>
      </c>
      <c r="V7" s="38">
        <v>148</v>
      </c>
      <c r="W7" s="38">
        <v>0.05</v>
      </c>
      <c r="X7" s="38">
        <v>2960</v>
      </c>
      <c r="Y7" s="38">
        <v>76.67</v>
      </c>
      <c r="Z7" s="38">
        <v>86.75</v>
      </c>
      <c r="AA7" s="38">
        <v>86.31</v>
      </c>
      <c r="AB7" s="38">
        <v>70.77</v>
      </c>
      <c r="AC7" s="38">
        <v>68.62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1718.01</v>
      </c>
      <c r="BG7" s="38">
        <v>1613.77</v>
      </c>
      <c r="BH7" s="38">
        <v>1474.68</v>
      </c>
      <c r="BI7" s="38">
        <v>1590.61</v>
      </c>
      <c r="BJ7" s="38">
        <v>1603.32</v>
      </c>
      <c r="BK7" s="38">
        <v>974.93</v>
      </c>
      <c r="BL7" s="38">
        <v>855.8</v>
      </c>
      <c r="BM7" s="38">
        <v>789.46</v>
      </c>
      <c r="BN7" s="38">
        <v>826.83</v>
      </c>
      <c r="BO7" s="38">
        <v>867.83</v>
      </c>
      <c r="BP7" s="38">
        <v>832.52</v>
      </c>
      <c r="BQ7" s="38">
        <v>126.77</v>
      </c>
      <c r="BR7" s="38">
        <v>100</v>
      </c>
      <c r="BS7" s="38">
        <v>100</v>
      </c>
      <c r="BT7" s="38">
        <v>37.090000000000003</v>
      </c>
      <c r="BU7" s="38">
        <v>100</v>
      </c>
      <c r="BV7" s="38">
        <v>55.32</v>
      </c>
      <c r="BW7" s="38">
        <v>59.8</v>
      </c>
      <c r="BX7" s="38">
        <v>57.77</v>
      </c>
      <c r="BY7" s="38">
        <v>57.31</v>
      </c>
      <c r="BZ7" s="38">
        <v>57.08</v>
      </c>
      <c r="CA7" s="38">
        <v>60.94</v>
      </c>
      <c r="CB7" s="38">
        <v>192.82</v>
      </c>
      <c r="CC7" s="38">
        <v>242.18</v>
      </c>
      <c r="CD7" s="38">
        <v>258.33999999999997</v>
      </c>
      <c r="CE7" s="38">
        <v>734.3</v>
      </c>
      <c r="CF7" s="38">
        <v>278.08</v>
      </c>
      <c r="CG7" s="38">
        <v>283.17</v>
      </c>
      <c r="CH7" s="38">
        <v>263.76</v>
      </c>
      <c r="CI7" s="38">
        <v>274.35000000000002</v>
      </c>
      <c r="CJ7" s="38">
        <v>273.52</v>
      </c>
      <c r="CK7" s="38">
        <v>274.99</v>
      </c>
      <c r="CL7" s="38">
        <v>253.04</v>
      </c>
      <c r="CM7" s="38">
        <v>36.880000000000003</v>
      </c>
      <c r="CN7" s="38">
        <v>36.17</v>
      </c>
      <c r="CO7" s="38">
        <v>34.04</v>
      </c>
      <c r="CP7" s="38">
        <v>30.5</v>
      </c>
      <c r="CQ7" s="38">
        <v>28.37</v>
      </c>
      <c r="CR7" s="38">
        <v>60.65</v>
      </c>
      <c r="CS7" s="38">
        <v>51.75</v>
      </c>
      <c r="CT7" s="38">
        <v>50.68</v>
      </c>
      <c r="CU7" s="38">
        <v>50.14</v>
      </c>
      <c r="CV7" s="38">
        <v>54.83</v>
      </c>
      <c r="CW7" s="38">
        <v>54.84</v>
      </c>
      <c r="CX7" s="38">
        <v>100</v>
      </c>
      <c r="CY7" s="38">
        <v>100</v>
      </c>
      <c r="CZ7" s="38">
        <v>100</v>
      </c>
      <c r="DA7" s="38">
        <v>100</v>
      </c>
      <c r="DB7" s="38">
        <v>100</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User</cp:lastModifiedBy>
  <cp:lastPrinted>2022-01-26T06:46:16Z</cp:lastPrinted>
  <dcterms:created xsi:type="dcterms:W3CDTF">2021-12-03T08:00:08Z</dcterms:created>
  <dcterms:modified xsi:type="dcterms:W3CDTF">2022-01-26T07:58:54Z</dcterms:modified>
  <cp:category/>
</cp:coreProperties>
</file>