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it117\Desktop\【2月1日締切】公営企業に係る経営比較分析表（令和元年度決算）の分析等について（依頼）\経営比較分析表（暮らし回答分）\"/>
    </mc:Choice>
  </mc:AlternateContent>
  <xr:revisionPtr revIDLastSave="0" documentId="13_ncr:1_{793564F1-A3B7-4B51-B6EC-99EE7EC3D953}" xr6:coauthVersionLast="36" xr6:coauthVersionMax="36" xr10:uidLastSave="{00000000-0000-0000-0000-000000000000}"/>
  <workbookProtection workbookAlgorithmName="SHA-512" workbookHashValue="QIHFZ2PdxTMtIrRst/N6rlFCMcW+L0nAMLXiD8kmRYXT9TtPPpGeGTcjBv2PSzwHmK7hXUiFcSYxchKdsIIWrw==" workbookSaltValue="+IGG+F6rMygSHG+rwMt0Nw==" workbookSpinCount="100000" lockStructure="1"/>
  <bookViews>
    <workbookView xWindow="0" yWindow="0" windowWidth="14010" windowHeight="68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E86" i="4"/>
  <c r="AL10" i="4"/>
  <c r="AD10" i="4"/>
  <c r="P10" i="4"/>
  <c r="I10" i="4"/>
  <c r="B10" i="4"/>
  <c r="AL8" i="4"/>
  <c r="P8" i="4"/>
  <c r="I8" i="4"/>
</calcChain>
</file>

<file path=xl/sharedStrings.xml><?xml version="1.0" encoding="utf-8"?>
<sst xmlns="http://schemas.openxmlformats.org/spreadsheetml/2006/main" count="241" uniqueCount="118">
  <si>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</si>
  <si>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</si>
  <si>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</si>
  <si>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</si>
  <si>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</si>
  <si>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</si>
  <si>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</si>
  <si>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</si>
  <si>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</si>
  <si>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</si>
  <si>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</si>
  <si>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</si>
  <si>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</si>
  <si>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</si>
  <si>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</si>
  <si>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</si>
  <si>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</si>
  <si>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</si>
  <si>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</si>
  <si>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</si>
  <si>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</si>
  <si>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</si>
  <si>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</si>
  <si>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</si>
  <si>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</si>
  <si>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</si>
  <si>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</si>
  <si>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</si>
  <si>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</si>
  <si>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</si>
  <si>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</si>
  <si>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</si>
  <si>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</si>
  <si>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</si>
  <si>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</si>
  <si>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</si>
  <si>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</si>
  <si>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</si>
  <si>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</si>
  <si>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</si>
  <si>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</si>
  <si>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</si>
  <si>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</si>
  <si>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</si>
  <si>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</si>
  <si>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</si>
  <si>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</si>
  <si>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</si>
  <si>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</si>
  <si>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</si>
  <si>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</si>
  <si>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</si>
  <si>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</si>
  <si>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</si>
  <si>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</si>
  <si>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</si>
  <si>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</si>
  <si>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</si>
  <si>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</si>
  <si>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</si>
  <si>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</si>
  <si>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</si>
  <si>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</si>
  <si>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</si>
  <si>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</si>
  <si>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</si>
  <si>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</si>
  <si>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</si>
  <si>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</si>
  <si>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</si>
  <si>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</si>
  <si>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</si>
  <si>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</si>
  <si>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</si>
  <si>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</si>
  <si>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</si>
  <si>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</si>
  <si>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</si>
  <si>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</si>
  <si>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</si>
  <si>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</si>
  <si>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</si>
  <si>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</si>
  <si>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</si>
  <si>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</si>
  <si>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</si>
  <si>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</si>
  <si>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</si>
  <si>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</si>
  <si>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</si>
  <si>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</si>
  <si>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</si>
  <si>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</si>
  <si>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</si>
  <si>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</si>
  <si>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</si>
  <si>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</si>
  <si>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吉野町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</si>
  <si>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</si>
  <si>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</si>
  <si>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</si>
  <si>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</si>
  <si>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</si>
  <si>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</si>
  <si>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</si>
  <si>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</si>
  <si>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</si>
  <si>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</si>
  <si>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</si>
  <si>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</si>
  <si>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</si>
  <si>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</si>
  <si>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</si>
  <si>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</si>
  <si>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</si>
  <si>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平成19年度に供用開始のため、配管設備に関しては現状耐用年数を超えたものはない。</t>
    <phoneticPr fontId="4"/>
  </si>
  <si>
    <t>　過疎化による人口の減少や、地形的な要因により、維持管理費用に対して処理人口が少ない一方、これまでに投資した費用に係る企業債の償還負担が大きく、経営が厳しい状況にある。
　経営状況を改善するため、助成金制度の周知・活用、戸別訪問等での接続率の更なる向上を図るとともに、使用料の見直しを検討していく。
　今後必要となる設備の老朽化対策については、計画的に修繕、更新することにより、負担の平準化を図る。
　また、奈良県汚水処理構想の策定に伴い、全体計画と事業計画並びに認可区域の見直しを行っており、効率的で適切な規模での事業を実施していく。</t>
    <phoneticPr fontId="4"/>
  </si>
  <si>
    <t>　収益的収支比率は、平成29年度に分流式下水道等に要する経費の算定方法変更等により一般会計繰入金が増加しているため、90%を上回っているものの100%を下回っており、単年度での赤字が続いている。
　水洗化率については、平成30年度には約91%となったが、令和元年度は人口の増減等により、72％となり、前年よりも約19%水洗化率が減少した。
　平成29年度に汚水処理原価が減少し経費回収率も大幅に上昇した。しかし過疎化は確実に進む方向であると予測されるため、できる限り現状を維持することに努め、それを今後の目標と位置付けたい。
　今後の事業としては過疎化の問題を重きに置き、効率性や合理性の部分を十分検討し、身の丈に合った事業を展開していくことが重要であると考える。</t>
    <rPh sb="127" eb="129">
      <t>レイワ</t>
    </rPh>
    <rPh sb="129" eb="131">
      <t>ガンネン</t>
    </rPh>
    <rPh sb="131" eb="132">
      <t>ド</t>
    </rPh>
    <rPh sb="133" eb="135">
      <t>ジンコウ</t>
    </rPh>
    <rPh sb="136" eb="138">
      <t>ゾウゲン</t>
    </rPh>
    <rPh sb="138" eb="139">
      <t>ナド</t>
    </rPh>
    <rPh sb="164" eb="166">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</si>
</sst>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08-494D-BE77-54E0A88E566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0.06</c:v>
                </c:pt>
              </c:numCache>
            </c:numRef>
          </c:val>
          <c:smooth val="0"/>
          <c:extLst>
            <c:ext xmlns:c16="http://schemas.microsoft.com/office/drawing/2014/chart" uri="{C3380CC4-5D6E-409C-BE32-E72D297353CC}">
              <c16:uniqueId val="{00000001-2708-494D-BE77-54E0A88E566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66.510000000000005</c:v>
                </c:pt>
                <c:pt idx="1">
                  <c:v>68.510000000000005</c:v>
                </c:pt>
                <c:pt idx="2">
                  <c:v>95.77</c:v>
                </c:pt>
                <c:pt idx="3">
                  <c:v>97.95</c:v>
                </c:pt>
                <c:pt idx="4">
                  <c:v>97.74</c:v>
                </c:pt>
              </c:numCache>
            </c:numRef>
          </c:val>
          <c:extLst>
            <c:ext xmlns:c16="http://schemas.microsoft.com/office/drawing/2014/chart" uri="{C3380CC4-5D6E-409C-BE32-E72D297353CC}">
              <c16:uniqueId val="{00000000-0696-43EA-B0A3-9F9C597FECF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96-43EA-B0A3-9F9C597FECF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10-4052-9039-A32895CA947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10-4052-9039-A32895CA947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C7-4472-B694-247DAE4DE44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C7-4472-B694-247DAE4DE44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24-4AD4-92B7-D633B8DCBB6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24-4AD4-92B7-D633B8DCBB6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26-4908-B07C-73DE863ED36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26-4908-B07C-73DE863ED36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4992.07</c:v>
                </c:pt>
                <c:pt idx="1">
                  <c:v>3629.26</c:v>
                </c:pt>
                <c:pt idx="2">
                  <c:v>311.89999999999998</c:v>
                </c:pt>
                <c:pt idx="3">
                  <c:v>84.63</c:v>
                </c:pt>
                <c:pt idx="4">
                  <c:v>163.46</c:v>
                </c:pt>
              </c:numCache>
            </c:numRef>
          </c:val>
          <c:extLst>
            <c:ext xmlns:c16="http://schemas.microsoft.com/office/drawing/2014/chart" uri="{C3380CC4-5D6E-409C-BE32-E72D297353CC}">
              <c16:uniqueId val="{00000000-25D7-4287-89F0-FDDA9EA68CB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1087.96</c:v>
                </c:pt>
              </c:numCache>
            </c:numRef>
          </c:val>
          <c:smooth val="0"/>
          <c:extLst>
            <c:ext xmlns:c16="http://schemas.microsoft.com/office/drawing/2014/chart" uri="{C3380CC4-5D6E-409C-BE32-E72D297353CC}">
              <c16:uniqueId val="{00000001-25D7-4287-89F0-FDDA9EA68CB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25.97</c:v>
                </c:pt>
                <c:pt idx="1">
                  <c:v>29.11</c:v>
                </c:pt>
                <c:pt idx="2">
                  <c:v>75.87</c:v>
                </c:pt>
                <c:pt idx="3">
                  <c:v>86.35</c:v>
                </c:pt>
                <c:pt idx="4">
                  <c:v>85.1</c:v>
                </c:pt>
              </c:numCache>
            </c:numRef>
          </c:val>
          <c:extLst>
            <c:ext xmlns:c16="http://schemas.microsoft.com/office/drawing/2014/chart" uri="{C3380CC4-5D6E-409C-BE32-E72D297353CC}">
              <c16:uniqueId val="{00000000-73EA-483F-AA48-1609D15D4D9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59.67</c:v>
                </c:pt>
              </c:numCache>
            </c:numRef>
          </c:val>
          <c:smooth val="0"/>
          <c:extLst>
            <c:ext xmlns:c16="http://schemas.microsoft.com/office/drawing/2014/chart" uri="{C3380CC4-5D6E-409C-BE32-E72D297353CC}">
              <c16:uniqueId val="{00000001-73EA-483F-AA48-1609D15D4D9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528.78</c:v>
                </c:pt>
                <c:pt idx="1">
                  <c:v>438.5</c:v>
                </c:pt>
                <c:pt idx="2">
                  <c:v>170.79</c:v>
                </c:pt>
                <c:pt idx="3">
                  <c:v>149.97</c:v>
                </c:pt>
                <c:pt idx="4">
                  <c:v>150.05000000000001</c:v>
                </c:pt>
              </c:numCache>
            </c:numRef>
          </c:val>
          <c:extLst>
            <c:ext xmlns:c16="http://schemas.microsoft.com/office/drawing/2014/chart" uri="{C3380CC4-5D6E-409C-BE32-E72D297353CC}">
              <c16:uniqueId val="{00000000-89B5-4795-B7FC-A121217DB05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270.60000000000002</c:v>
                </c:pt>
              </c:numCache>
            </c:numRef>
          </c:val>
          <c:smooth val="0"/>
          <c:extLst>
            <c:ext xmlns:c16="http://schemas.microsoft.com/office/drawing/2014/chart" uri="{C3380CC4-5D6E-409C-BE32-E72D297353CC}">
              <c16:uniqueId val="{00000001-89B5-4795-B7FC-A121217DB05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47-4C1B-B30F-077317951A6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37.65</c:v>
                </c:pt>
              </c:numCache>
            </c:numRef>
          </c:val>
          <c:smooth val="0"/>
          <c:extLst>
            <c:ext xmlns:c16="http://schemas.microsoft.com/office/drawing/2014/chart" uri="{C3380CC4-5D6E-409C-BE32-E72D297353CC}">
              <c16:uniqueId val="{00000001-6547-4C1B-B30F-077317951A6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65.84</c:v>
                </c:pt>
                <c:pt idx="1">
                  <c:v>67.31</c:v>
                </c:pt>
                <c:pt idx="2">
                  <c:v>68.180000000000007</c:v>
                </c:pt>
                <c:pt idx="3">
                  <c:v>91.33</c:v>
                </c:pt>
                <c:pt idx="4">
                  <c:v>72.48</c:v>
                </c:pt>
              </c:numCache>
            </c:numRef>
          </c:val>
          <c:extLst>
            <c:ext xmlns:c16="http://schemas.microsoft.com/office/drawing/2014/chart" uri="{C3380CC4-5D6E-409C-BE32-E72D297353CC}">
              <c16:uniqueId val="{00000000-8ECB-434D-865A-8C276340628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67.37</c:v>
                </c:pt>
              </c:numCache>
            </c:numRef>
          </c:val>
          <c:smooth val="0"/>
          <c:extLst>
            <c:ext xmlns:c16="http://schemas.microsoft.com/office/drawing/2014/chart" uri="{C3380CC4-5D6E-409C-BE32-E72D297353CC}">
              <c16:uniqueId val="{00000001-8ECB-434D-865A-8C276340628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奈良県　吉野町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tr">
        <f>データ!$M$6</f>
        <v>非設置</v>
      </c>
      <c r="AE8" s="73"/>
      <c r="AF8" s="73"/>
      <c r="AG8" s="73"/>
      <c r="AH8" s="73"/>
      <c r="AI8" s="73"/>
      <c r="AJ8" s="73"/>
      <c r="AK8" s="3"/>
      <c r="AL8" s="69">
        <f>データ!S6</f>
        <v>6868</v>
      </c>
      <c r="AM8" s="69"/>
      <c r="AN8" s="69"/>
      <c r="AO8" s="69"/>
      <c r="AP8" s="69"/>
      <c r="AQ8" s="69"/>
      <c r="AR8" s="69"/>
      <c r="AS8" s="69"/>
      <c r="AT8" s="68">
        <f>データ!T6</f>
        <v>95.65</v>
      </c>
      <c r="AU8" s="68"/>
      <c r="AV8" s="68"/>
      <c r="AW8" s="68"/>
      <c r="AX8" s="68"/>
      <c r="AY8" s="68"/>
      <c r="AZ8" s="68"/>
      <c r="BA8" s="68"/>
      <c r="BB8" s="68">
        <f>データ!U6</f>
        <v>71.8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2.19</v>
      </c>
      <c r="Q10" s="68"/>
      <c r="R10" s="68"/>
      <c r="S10" s="68"/>
      <c r="T10" s="68"/>
      <c r="U10" s="68"/>
      <c r="V10" s="68"/>
      <c r="W10" s="68">
        <f>データ!Q6</f>
        <v>87</v>
      </c>
      <c r="X10" s="68"/>
      <c r="Y10" s="68"/>
      <c r="Z10" s="68"/>
      <c r="AA10" s="68"/>
      <c r="AB10" s="68"/>
      <c r="AC10" s="68"/>
      <c r="AD10" s="69">
        <f>データ!R6</f>
        <v>2640</v>
      </c>
      <c r="AE10" s="69"/>
      <c r="AF10" s="69"/>
      <c r="AG10" s="69"/>
      <c r="AH10" s="69"/>
      <c r="AI10" s="69"/>
      <c r="AJ10" s="69"/>
      <c r="AK10" s="2"/>
      <c r="AL10" s="69">
        <f>データ!V6</f>
        <v>149</v>
      </c>
      <c r="AM10" s="69"/>
      <c r="AN10" s="69"/>
      <c r="AO10" s="69"/>
      <c r="AP10" s="69"/>
      <c r="AQ10" s="69"/>
      <c r="AR10" s="69"/>
      <c r="AS10" s="69"/>
      <c r="AT10" s="68">
        <f>データ!W6</f>
        <v>0.03</v>
      </c>
      <c r="AU10" s="68"/>
      <c r="AV10" s="68"/>
      <c r="AW10" s="68"/>
      <c r="AX10" s="68"/>
      <c r="AY10" s="68"/>
      <c r="AZ10" s="68"/>
      <c r="BA10" s="68"/>
      <c r="BB10" s="68">
        <f>データ!X6</f>
        <v>4966.67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btWsW9wBj1vwhn86sxV3m7UTH0QkQktHFP32sLXkv9OHrSHuh6GX5akurCRSLQIDnM9ZqYJy+j7qQ9pEdfn2nw==" saltValue="y5QqOpyrM15FhHxtIAv/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294411</v>
      </c>
      <c r="D6" s="33">
        <f t="shared" si="3"/>
        <v>47</v>
      </c>
      <c r="E6" s="33">
        <f t="shared" si="3"/>
        <v>17</v>
      </c>
      <c r="F6" s="33">
        <f t="shared" si="3"/>
        <v>4</v>
      </c>
      <c r="G6" s="33">
        <f t="shared" si="3"/>
        <v>0</v>
      </c>
      <c r="H6" s="33" t="str">
        <f t="shared" si="3"/>
        <v>奈良県　吉野町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2.19</v>
      </c>
      <c r="Q6" s="34">
        <f t="shared" si="3"/>
        <v>87</v>
      </c>
      <c r="R6" s="34">
        <f t="shared" si="3"/>
        <v>2640</v>
      </c>
      <c r="S6" s="34">
        <f t="shared" si="3"/>
        <v>6868</v>
      </c>
      <c r="T6" s="34">
        <f t="shared" si="3"/>
        <v>95.65</v>
      </c>
      <c r="U6" s="34">
        <f t="shared" si="3"/>
        <v>71.8</v>
      </c>
      <c r="V6" s="34">
        <f t="shared" si="3"/>
        <v>149</v>
      </c>
      <c r="W6" s="34">
        <f t="shared" si="3"/>
        <v>0.03</v>
      </c>
      <c r="X6" s="34">
        <f t="shared" si="3"/>
        <v>4966.67</v>
      </c>
      <c r="Y6" s="35">
        <f>IF(Y7="",NA(),Y7)</f>
        <v>66.510000000000005</v>
      </c>
      <c r="Z6" s="35">
        <f t="shared" ref="Z6:AH6" si="4">IF(Z7="",NA(),Z7)</f>
        <v>68.510000000000005</v>
      </c>
      <c r="AA6" s="35">
        <f t="shared" si="4"/>
        <v>95.77</v>
      </c>
      <c r="AB6" s="35">
        <f t="shared" si="4"/>
        <v>97.95</v>
      </c>
      <c r="AC6" s="35">
        <f t="shared" si="4"/>
        <v>97.74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4992.07</v>
      </c>
      <c r="BG6" s="35">
        <f t="shared" ref="BG6:BO6" si="7">IF(BG7="",NA(),BG7)</f>
        <v>3629.26</v>
      </c>
      <c r="BH6" s="35">
        <f t="shared" si="7"/>
        <v>311.89999999999998</v>
      </c>
      <c r="BI6" s="35">
        <f t="shared" si="7"/>
        <v>84.63</v>
      </c>
      <c r="BJ6" s="35">
        <f t="shared" si="7"/>
        <v>163.46</v>
      </c>
      <c r="BK6" s="35">
        <f t="shared" si="7"/>
        <v>1673.47</v>
      </c>
      <c r="BL6" s="35">
        <f t="shared" si="7"/>
        <v>1592.72</v>
      </c>
      <c r="BM6" s="35">
        <f t="shared" si="7"/>
        <v>1223.96</v>
      </c>
      <c r="BN6" s="35">
        <f t="shared" si="7"/>
        <v>1269.1500000000001</v>
      </c>
      <c r="BO6" s="35">
        <f t="shared" si="7"/>
        <v>1087.96</v>
      </c>
      <c r="BP6" s="34" t="str">
        <f>IF(BP7="","",IF(BP7="-","【-】","【"&amp;SUBSTITUTE(TEXT(BP7,"#,##0.00"),"-","△")&amp;"】"))</f>
        <v>【1,218.70】</v>
      </c>
      <c r="BQ6" s="35">
        <f>IF(BQ7="",NA(),BQ7)</f>
        <v>25.97</v>
      </c>
      <c r="BR6" s="35">
        <f t="shared" ref="BR6:BZ6" si="8">IF(BR7="",NA(),BR7)</f>
        <v>29.11</v>
      </c>
      <c r="BS6" s="35">
        <f t="shared" si="8"/>
        <v>75.87</v>
      </c>
      <c r="BT6" s="35">
        <f t="shared" si="8"/>
        <v>86.35</v>
      </c>
      <c r="BU6" s="35">
        <f t="shared" si="8"/>
        <v>85.1</v>
      </c>
      <c r="BV6" s="35">
        <f t="shared" si="8"/>
        <v>49.22</v>
      </c>
      <c r="BW6" s="35">
        <f t="shared" si="8"/>
        <v>53.7</v>
      </c>
      <c r="BX6" s="35">
        <f t="shared" si="8"/>
        <v>61.54</v>
      </c>
      <c r="BY6" s="35">
        <f t="shared" si="8"/>
        <v>63.97</v>
      </c>
      <c r="BZ6" s="35">
        <f t="shared" si="8"/>
        <v>59.67</v>
      </c>
      <c r="CA6" s="34" t="str">
        <f>IF(CA7="","",IF(CA7="-","【-】","【"&amp;SUBSTITUTE(TEXT(CA7,"#,##0.00"),"-","△")&amp;"】"))</f>
        <v>【74.17】</v>
      </c>
      <c r="CB6" s="35">
        <f>IF(CB7="",NA(),CB7)</f>
        <v>528.78</v>
      </c>
      <c r="CC6" s="35">
        <f t="shared" ref="CC6:CK6" si="9">IF(CC7="",NA(),CC7)</f>
        <v>438.5</v>
      </c>
      <c r="CD6" s="35">
        <f t="shared" si="9"/>
        <v>170.79</v>
      </c>
      <c r="CE6" s="35">
        <f t="shared" si="9"/>
        <v>149.97</v>
      </c>
      <c r="CF6" s="35">
        <f t="shared" si="9"/>
        <v>150.05000000000001</v>
      </c>
      <c r="CG6" s="35">
        <f t="shared" si="9"/>
        <v>332.02</v>
      </c>
      <c r="CH6" s="35">
        <f t="shared" si="9"/>
        <v>300.35000000000002</v>
      </c>
      <c r="CI6" s="35">
        <f t="shared" si="9"/>
        <v>267.86</v>
      </c>
      <c r="CJ6" s="35">
        <f t="shared" si="9"/>
        <v>256.82</v>
      </c>
      <c r="CK6" s="35">
        <f t="shared" si="9"/>
        <v>270.60000000000002</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36.65</v>
      </c>
      <c r="CS6" s="35">
        <f t="shared" si="10"/>
        <v>37.72</v>
      </c>
      <c r="CT6" s="35">
        <f t="shared" si="10"/>
        <v>37.08</v>
      </c>
      <c r="CU6" s="35">
        <f t="shared" si="10"/>
        <v>37.46</v>
      </c>
      <c r="CV6" s="35">
        <f t="shared" si="10"/>
        <v>37.65</v>
      </c>
      <c r="CW6" s="34" t="str">
        <f>IF(CW7="","",IF(CW7="-","【-】","【"&amp;SUBSTITUTE(TEXT(CW7,"#,##0.00"),"-","△")&amp;"】"))</f>
        <v>【42.86】</v>
      </c>
      <c r="CX6" s="35">
        <f>IF(CX7="",NA(),CX7)</f>
        <v>65.84</v>
      </c>
      <c r="CY6" s="35">
        <f t="shared" ref="CY6:DG6" si="11">IF(CY7="",NA(),CY7)</f>
        <v>67.31</v>
      </c>
      <c r="CZ6" s="35">
        <f t="shared" si="11"/>
        <v>68.180000000000007</v>
      </c>
      <c r="DA6" s="35">
        <f t="shared" si="11"/>
        <v>91.33</v>
      </c>
      <c r="DB6" s="35">
        <f t="shared" si="11"/>
        <v>72.48</v>
      </c>
      <c r="DC6" s="35">
        <f t="shared" si="11"/>
        <v>68.83</v>
      </c>
      <c r="DD6" s="35">
        <f t="shared" si="11"/>
        <v>68.459999999999994</v>
      </c>
      <c r="DE6" s="35">
        <f t="shared" si="11"/>
        <v>67.22</v>
      </c>
      <c r="DF6" s="35">
        <f t="shared" si="11"/>
        <v>67.459999999999994</v>
      </c>
      <c r="DG6" s="35">
        <f t="shared" si="11"/>
        <v>67.37</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0.06</v>
      </c>
      <c r="EO6" s="34" t="str">
        <f>IF(EO7="","",IF(EO7="-","【-】","【"&amp;SUBSTITUTE(TEXT(EO7,"#,##0.00"),"-","△")&amp;"】"))</f>
        <v>【0.28】</v>
      </c>
    </row>
    <row r="7" spans="1:145" s="36" customFormat="1" x14ac:dyDescent="0.15">
      <c r="A7" s="28"/>
      <c r="B7" s="37">
        <v>2019</v>
      </c>
      <c r="C7" s="37">
        <v>294411</v>
      </c>
      <c r="D7" s="37">
        <v>47</v>
      </c>
      <c r="E7" s="37">
        <v>17</v>
      </c>
      <c r="F7" s="37">
        <v>4</v>
      </c>
      <c r="G7" s="37">
        <v>0</v>
      </c>
      <c r="H7" s="37" t="s">
        <v>97</v>
      </c>
      <c r="I7" s="37" t="s">
        <v>98</v>
      </c>
      <c r="J7" s="37" t="s">
        <v>99</v>
      </c>
      <c r="K7" s="37" t="s">
        <v>100</v>
      </c>
      <c r="L7" s="37" t="s">
        <v>101</v>
      </c>
      <c r="M7" s="37" t="s">
        <v>102</v>
      </c>
      <c r="N7" s="38" t="s">
        <v>103</v>
      </c>
      <c r="O7" s="38" t="s">
        <v>104</v>
      </c>
      <c r="P7" s="38">
        <v>2.19</v>
      </c>
      <c r="Q7" s="38">
        <v>87</v>
      </c>
      <c r="R7" s="38">
        <v>2640</v>
      </c>
      <c r="S7" s="38">
        <v>6868</v>
      </c>
      <c r="T7" s="38">
        <v>95.65</v>
      </c>
      <c r="U7" s="38">
        <v>71.8</v>
      </c>
      <c r="V7" s="38">
        <v>149</v>
      </c>
      <c r="W7" s="38">
        <v>0.03</v>
      </c>
      <c r="X7" s="38">
        <v>4966.67</v>
      </c>
      <c r="Y7" s="38">
        <v>66.510000000000005</v>
      </c>
      <c r="Z7" s="38">
        <v>68.510000000000005</v>
      </c>
      <c r="AA7" s="38">
        <v>95.77</v>
      </c>
      <c r="AB7" s="38">
        <v>97.95</v>
      </c>
      <c r="AC7" s="38">
        <v>97.74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4992.07</v>
      </c>
      <c r="BG7" s="38">
        <v>3629.26</v>
      </c>
      <c r="BH7" s="38">
        <v>311.89999999999998</v>
      </c>
      <c r="BI7" s="38">
        <v>84.63</v>
      </c>
      <c r="BJ7" s="38">
        <v>163.46</v>
      </c>
      <c r="BK7" s="38">
        <v>1673.47</v>
      </c>
      <c r="BL7" s="38">
        <v>1592.72</v>
      </c>
      <c r="BM7" s="38">
        <v>1223.96</v>
      </c>
      <c r="BN7" s="38">
        <v>1269.1500000000001</v>
      </c>
      <c r="BO7" s="38">
        <v>1087.96</v>
      </c>
      <c r="BP7" s="38">
        <v>1218.7</v>
      </c>
      <c r="BQ7" s="38">
        <v>25.97</v>
      </c>
      <c r="BR7" s="38">
        <v>29.11</v>
      </c>
      <c r="BS7" s="38">
        <v>75.87</v>
      </c>
      <c r="BT7" s="38">
        <v>86.35</v>
      </c>
      <c r="BU7" s="38">
        <v>85.1</v>
      </c>
      <c r="BV7" s="38">
        <v>49.22</v>
      </c>
      <c r="BW7" s="38">
        <v>53.7</v>
      </c>
      <c r="BX7" s="38">
        <v>61.54</v>
      </c>
      <c r="BY7" s="38">
        <v>63.97</v>
      </c>
      <c r="BZ7" s="38">
        <v>59.67</v>
      </c>
      <c r="CA7" s="38">
        <v>74.17</v>
      </c>
      <c r="CB7" s="38">
        <v>528.78</v>
      </c>
      <c r="CC7" s="38">
        <v>438.5</v>
      </c>
      <c r="CD7" s="38">
        <v>170.79</v>
      </c>
      <c r="CE7" s="38">
        <v>149.97</v>
      </c>
      <c r="CF7" s="38">
        <v>150.05000000000001</v>
      </c>
      <c r="CG7" s="38">
        <v>332.02</v>
      </c>
      <c r="CH7" s="38">
        <v>300.35000000000002</v>
      </c>
      <c r="CI7" s="38">
        <v>267.86</v>
      </c>
      <c r="CJ7" s="38">
        <v>256.82</v>
      </c>
      <c r="CK7" s="38">
        <v>270.60000000000002</v>
      </c>
      <c r="CL7" s="38">
        <v>218.56</v>
      </c>
      <c r="CM7" s="38" t="s">
        <v>103</v>
      </c>
      <c r="CN7" s="38" t="s">
        <v>103</v>
      </c>
      <c r="CO7" s="38" t="s">
        <v>103</v>
      </c>
      <c r="CP7" s="38" t="s">
        <v>103</v>
      </c>
      <c r="CQ7" s="38" t="s">
        <v>103</v>
      </c>
      <c r="CR7" s="38">
        <v>36.65</v>
      </c>
      <c r="CS7" s="38">
        <v>37.72</v>
      </c>
      <c r="CT7" s="38">
        <v>37.08</v>
      </c>
      <c r="CU7" s="38">
        <v>37.46</v>
      </c>
      <c r="CV7" s="38">
        <v>37.65</v>
      </c>
      <c r="CW7" s="38">
        <v>42.86</v>
      </c>
      <c r="CX7" s="38">
        <v>65.84</v>
      </c>
      <c r="CY7" s="38">
        <v>67.31</v>
      </c>
      <c r="CZ7" s="38">
        <v>68.180000000000007</v>
      </c>
      <c r="DA7" s="38">
        <v>91.33</v>
      </c>
      <c r="DB7" s="38">
        <v>72.48</v>
      </c>
      <c r="DC7" s="38">
        <v>68.83</v>
      </c>
      <c r="DD7" s="38">
        <v>68.459999999999994</v>
      </c>
      <c r="DE7" s="38">
        <v>67.22</v>
      </c>
      <c r="DF7" s="38">
        <v>67.459999999999994</v>
      </c>
      <c r="DG7" s="38">
        <v>67.37</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0.06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it117</cp:lastModifiedBy>
  <cp:lastPrinted>2021-01-28T09:45:23Z</cp:lastPrinted>
  <dcterms:created xsi:type="dcterms:W3CDTF">2020-12-04T02:56:25Z</dcterms:created>
  <dcterms:modified xsi:type="dcterms:W3CDTF">2021-01-28T09:47:10Z</dcterms:modified>
  <cp:category/>
</cp:coreProperties>
</file>