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経営比較分析表\"/>
    </mc:Choice>
  </mc:AlternateContent>
  <xr:revisionPtr revIDLastSave="0" documentId="13_ncr:1_{0D973368-D64E-4EB8-AA79-C0729D22F5FC}" xr6:coauthVersionLast="36" xr6:coauthVersionMax="36" xr10:uidLastSave="{00000000-0000-0000-0000-000000000000}"/>
  <workbookProtection workbookAlgorithmName="SHA-512" workbookHashValue="EWpNWIt9aa3UgPqzJ3w9fSSPVndPmbSHwVNywD8pD2+iN1QdEY/P80LCJPJkbv7N4VGpoCiMiIpv8DzGhkMu9A==" workbookSaltValue="2HnLDCyufHXklQHc7VpNGw==" workbookSpinCount="100000" lockStructure="1"/>
  <bookViews>
    <workbookView xWindow="0" yWindow="0" windowWidth="11655" windowHeight="68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O6" i="5"/>
  <c r="I10" i="4" s="1"/>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W10" i="4"/>
  <c r="P10" i="4"/>
  <c r="BB8" i="4"/>
  <c r="AT8" i="4"/>
  <c r="AL8" i="4"/>
  <c r="W8" i="4"/>
  <c r="P8" i="4"/>
  <c r="I8" i="4"/>
  <c r="B6" i="4"/>
  <c r="C10" i="5" l="1"/>
  <c r="D10" i="5"/>
  <c r="E10" i="5"/>
  <c r="B10" i="5"/>
</calcChain>
</file>

<file path=xl/sharedStrings.xml><?xml version="1.0" encoding="utf-8"?>
<sst xmlns="http://schemas.openxmlformats.org/spreadsheetml/2006/main" count="283" uniqueCount="113">
  <si>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</si>
  <si>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</si>
  <si>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</si>
  <si>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</si>
  <si>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</si>
  <si>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</si>
  <si>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</si>
  <si>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</si>
  <si>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</si>
  <si>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</si>
  <si>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</si>
  <si>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</si>
  <si>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</si>
  <si>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</si>
  <si>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</si>
  <si>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</si>
  <si>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</si>
  <si>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</si>
  <si>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</si>
  <si>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</si>
  <si>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</si>
  <si>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</si>
  <si>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</si>
  <si>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</si>
  <si>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</si>
  <si>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</si>
  <si>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</si>
  <si>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</si>
  <si>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</si>
  <si>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</si>
  <si>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</si>
  <si>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</si>
  <si>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</si>
  <si>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</si>
  <si>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</si>
  <si>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</si>
  <si>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</si>
  <si>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</si>
  <si>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</si>
  <si>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</si>
  <si>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</si>
  <si>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</si>
  <si>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</si>
  <si>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</si>
  <si>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</si>
  <si>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</si>
  <si>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</si>
  <si>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</si>
  <si>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</si>
  <si>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</si>
  <si>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</si>
  <si>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</si>
  <si>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</si>
  <si>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</si>
  <si>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</si>
  <si>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</si>
  <si>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</si>
  <si>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</si>
  <si>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</si>
  <si>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</si>
  <si>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</si>
  <si>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</si>
  <si>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</si>
  <si>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</si>
  <si>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</si>
  <si>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</si>
  <si>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</si>
  <si>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</si>
  <si>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</si>
  <si>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</si>
  <si>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</si>
  <si>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</si>
  <si>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</si>
  <si>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</si>
  <si>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</si>
  <si>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</si>
  <si>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</si>
  <si>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</si>
  <si>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</si>
  <si>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</si>
  <si>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</si>
  <si>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</si>
  <si>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</si>
  <si>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</si>
  <si>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</si>
  <si>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</si>
  <si>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</si>
  <si>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</si>
  <si>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</si>
  <si>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</si>
  <si>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</si>
  <si>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</si>
  <si>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</si>
  <si>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</si>
  <si>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</si>
  <si>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</si>
  <si>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</si>
  <si>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</si>
  <si>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</si>
  <si>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</si>
  <si>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</si>
  <si>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</si>
  <si>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</si>
  <si>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</si>
  <si>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</si>
  <si>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</si>
  <si>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</si>
  <si>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</si>
  <si>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</si>
  <si>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</si>
  <si>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29年度に分流式下水道等に要する経費の算定方法変更等により一般会計繰入金が増加しているため、90%を上回っているものの100%を下回っており、平成30年度は76％とさらに下がり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平成29年度に汚水処理原価が減少し経費回収率も上昇したが、依然として100%を下回っており、使用料収入で汚水処理費用を賄えておらず、一般会計繰入金で補てんしている現状を示している。
　水洗化率は約85%で、前年よりも約1%下がった。
　当町においては、今後さらに過疎化、人口減少が進むと考えられ、下水道事業の効率的な進め方、収益性の維持について検討していく必要がある。</t>
    <phoneticPr fontId="4"/>
  </si>
  <si>
    <t>　平成９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</si>
  <si>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建設事業においては、最小限の投資で最大限の効果を得れ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今後必要となる設備の老朽化対策については、計画的に修繕、更新することにより、負担の平準化を図る。
　最後に吉野町の事業計画として、８処理分区の一部を令和５年度までに整備し、それを最後の整備区域として下水道事業を概成したいと考えている。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</si>
</sst>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F-475F-B064-5C7C6E84C7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FCBF-475F-B064-5C7C6E84C7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99-4652-97E7-D1D3065CDD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5099-4652-97E7-D1D3065CDD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77.209999999999994</c:v>
                </c:pt>
                <c:pt idx="1">
                  <c:v>80.489999999999995</c:v>
                </c:pt>
                <c:pt idx="2">
                  <c:v>83.87</c:v>
                </c:pt>
                <c:pt idx="3">
                  <c:v>85.96</c:v>
                </c:pt>
                <c:pt idx="4">
                  <c:v>84.69</c:v>
                </c:pt>
              </c:numCache>
            </c:numRef>
          </c:val>
          <c:extLst>
            <c:ext xmlns:c16="http://schemas.microsoft.com/office/drawing/2014/chart" uri="{C3380CC4-5D6E-409C-BE32-E72D297353CC}">
              <c16:uniqueId val="{00000000-95B8-42CB-8206-D2C7782669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95B8-42CB-8206-D2C7782669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49.69</c:v>
                </c:pt>
                <c:pt idx="1">
                  <c:v>48.61</c:v>
                </c:pt>
                <c:pt idx="2">
                  <c:v>49.28</c:v>
                </c:pt>
                <c:pt idx="3">
                  <c:v>91.58</c:v>
                </c:pt>
                <c:pt idx="4">
                  <c:v>76.19</c:v>
                </c:pt>
              </c:numCache>
            </c:numRef>
          </c:val>
          <c:extLst>
            <c:ext xmlns:c16="http://schemas.microsoft.com/office/drawing/2014/chart" uri="{C3380CC4-5D6E-409C-BE32-E72D297353CC}">
              <c16:uniqueId val="{00000000-F6F5-4FEF-8EC7-AC4DE62F6A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5-4FEF-8EC7-AC4DE62F6A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1-4B08-BCC8-7E2100053A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1-4B08-BCC8-7E2100053A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84-44B8-83C0-55BF5373EB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4-44B8-83C0-55BF5373EB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2-4DE5-A99B-CE66AFC6D2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2-4DE5-A99B-CE66AFC6D2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5-4F28-A357-8EFB3C197D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5-4F28-A357-8EFB3C197D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3867.92</c:v>
                </c:pt>
                <c:pt idx="1">
                  <c:v>3607.3</c:v>
                </c:pt>
                <c:pt idx="2">
                  <c:v>2691.76</c:v>
                </c:pt>
                <c:pt idx="3">
                  <c:v>339.92</c:v>
                </c:pt>
                <c:pt idx="4">
                  <c:v>125.99</c:v>
                </c:pt>
              </c:numCache>
            </c:numRef>
          </c:val>
          <c:extLst>
            <c:ext xmlns:c16="http://schemas.microsoft.com/office/drawing/2014/chart" uri="{C3380CC4-5D6E-409C-BE32-E72D297353CC}">
              <c16:uniqueId val="{00000000-800E-4E57-B4AA-57BD6B117A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800E-4E57-B4AA-57BD6B117A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33.21</c:v>
                </c:pt>
                <c:pt idx="1">
                  <c:v>33.75</c:v>
                </c:pt>
                <c:pt idx="2">
                  <c:v>35.65</c:v>
                </c:pt>
                <c:pt idx="3">
                  <c:v>88.43</c:v>
                </c:pt>
                <c:pt idx="4">
                  <c:v>89.1</c:v>
                </c:pt>
              </c:numCache>
            </c:numRef>
          </c:val>
          <c:extLst>
            <c:ext xmlns:c16="http://schemas.microsoft.com/office/drawing/2014/chart" uri="{C3380CC4-5D6E-409C-BE32-E72D297353CC}">
              <c16:uniqueId val="{00000000-C933-450C-B089-F409CBA488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C933-450C-B089-F409CBA488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399.82</c:v>
                </c:pt>
                <c:pt idx="1">
                  <c:v>399.73</c:v>
                </c:pt>
                <c:pt idx="2">
                  <c:v>377.92</c:v>
                </c:pt>
                <c:pt idx="3">
                  <c:v>150</c:v>
                </c:pt>
                <c:pt idx="4">
                  <c:v>150</c:v>
                </c:pt>
              </c:numCache>
            </c:numRef>
          </c:val>
          <c:extLst>
            <c:ext xmlns:c16="http://schemas.microsoft.com/office/drawing/2014/chart" uri="{C3380CC4-5D6E-409C-BE32-E72D297353CC}">
              <c16:uniqueId val="{00000000-5127-40C0-8C8E-D1F5452676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5127-40C0-8C8E-D1F5452676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吉野町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7117</v>
      </c>
      <c r="AM8" s="68"/>
      <c r="AN8" s="68"/>
      <c r="AO8" s="68"/>
      <c r="AP8" s="68"/>
      <c r="AQ8" s="68"/>
      <c r="AR8" s="68"/>
      <c r="AS8" s="68"/>
      <c r="AT8" s="67">
        <f>データ!T6</f>
        <v>95.65</v>
      </c>
      <c r="AU8" s="67"/>
      <c r="AV8" s="67"/>
      <c r="AW8" s="67"/>
      <c r="AX8" s="67"/>
      <c r="AY8" s="67"/>
      <c r="AZ8" s="67"/>
      <c r="BA8" s="67"/>
      <c r="BB8" s="67">
        <f>データ!U6</f>
        <v>74.41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27.88</v>
      </c>
      <c r="Q10" s="67"/>
      <c r="R10" s="67"/>
      <c r="S10" s="67"/>
      <c r="T10" s="67"/>
      <c r="U10" s="67"/>
      <c r="V10" s="67"/>
      <c r="W10" s="67">
        <f>データ!Q6</f>
        <v>89</v>
      </c>
      <c r="X10" s="67"/>
      <c r="Y10" s="67"/>
      <c r="Z10" s="67"/>
      <c r="AA10" s="67"/>
      <c r="AB10" s="67"/>
      <c r="AC10" s="67"/>
      <c r="AD10" s="68">
        <f>データ!R6</f>
        <v>2592</v>
      </c>
      <c r="AE10" s="68"/>
      <c r="AF10" s="68"/>
      <c r="AG10" s="68"/>
      <c r="AH10" s="68"/>
      <c r="AI10" s="68"/>
      <c r="AJ10" s="68"/>
      <c r="AK10" s="2"/>
      <c r="AL10" s="68">
        <f>データ!V6</f>
        <v>1966</v>
      </c>
      <c r="AM10" s="68"/>
      <c r="AN10" s="68"/>
      <c r="AO10" s="68"/>
      <c r="AP10" s="68"/>
      <c r="AQ10" s="68"/>
      <c r="AR10" s="68"/>
      <c r="AS10" s="68"/>
      <c r="AT10" s="67">
        <f>データ!W6</f>
        <v>0.92</v>
      </c>
      <c r="AU10" s="67"/>
      <c r="AV10" s="67"/>
      <c r="AW10" s="67"/>
      <c r="AX10" s="67"/>
      <c r="AY10" s="67"/>
      <c r="AZ10" s="67"/>
      <c r="BA10" s="67"/>
      <c r="BB10" s="67">
        <f>データ!X6</f>
        <v>2136.96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B7rulAnWfpWPjx7Tljhmr6djIakxOi2F+jFBTC10WE8Kq7jjIaFgE4Iu9kpAypIbOJ9+QWFce3Qcz9t/4axvVQ==" saltValue="pzC42pFTvNcGN0C/MouX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294411</v>
      </c>
      <c r="D6" s="33">
        <f t="shared" si="3"/>
        <v>47</v>
      </c>
      <c r="E6" s="33">
        <f t="shared" si="3"/>
        <v>17</v>
      </c>
      <c r="F6" s="33">
        <f t="shared" si="3"/>
        <v>1</v>
      </c>
      <c r="G6" s="33">
        <f t="shared" si="3"/>
        <v>0</v>
      </c>
      <c r="H6" s="33" t="str">
        <f t="shared" si="3"/>
        <v>奈良県　吉野町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27.88</v>
      </c>
      <c r="Q6" s="34">
        <f t="shared" si="3"/>
        <v>89</v>
      </c>
      <c r="R6" s="34">
        <f t="shared" si="3"/>
        <v>2592</v>
      </c>
      <c r="S6" s="34">
        <f t="shared" si="3"/>
        <v>7117</v>
      </c>
      <c r="T6" s="34">
        <f t="shared" si="3"/>
        <v>95.65</v>
      </c>
      <c r="U6" s="34">
        <f t="shared" si="3"/>
        <v>74.41</v>
      </c>
      <c r="V6" s="34">
        <f t="shared" si="3"/>
        <v>1966</v>
      </c>
      <c r="W6" s="34">
        <f t="shared" si="3"/>
        <v>0.92</v>
      </c>
      <c r="X6" s="34">
        <f t="shared" si="3"/>
        <v>2136.96</v>
      </c>
      <c r="Y6" s="35">
        <f>IF(Y7="",NA(),Y7)</f>
        <v>49.69</v>
      </c>
      <c r="Z6" s="35">
        <f t="shared" ref="Z6:AH6" si="4">IF(Z7="",NA(),Z7)</f>
        <v>48.61</v>
      </c>
      <c r="AA6" s="35">
        <f t="shared" si="4"/>
        <v>49.28</v>
      </c>
      <c r="AB6" s="35">
        <f t="shared" si="4"/>
        <v>91.58</v>
      </c>
      <c r="AC6" s="35">
        <f t="shared" si="4"/>
        <v>76.19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3867.92</v>
      </c>
      <c r="BG6" s="35">
        <f t="shared" ref="BG6:BO6" si="7">IF(BG7="",NA(),BG7)</f>
        <v>3607.3</v>
      </c>
      <c r="BH6" s="35">
        <f t="shared" si="7"/>
        <v>2691.76</v>
      </c>
      <c r="BI6" s="35">
        <f t="shared" si="7"/>
        <v>339.92</v>
      </c>
      <c r="BJ6" s="35">
        <f t="shared" si="7"/>
        <v>125.99</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33.21</v>
      </c>
      <c r="BR6" s="35">
        <f t="shared" ref="BR6:BZ6" si="8">IF(BR7="",NA(),BR7)</f>
        <v>33.75</v>
      </c>
      <c r="BS6" s="35">
        <f t="shared" si="8"/>
        <v>35.65</v>
      </c>
      <c r="BT6" s="35">
        <f t="shared" si="8"/>
        <v>88.43</v>
      </c>
      <c r="BU6" s="35">
        <f t="shared" si="8"/>
        <v>89.1</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399.82</v>
      </c>
      <c r="CC6" s="35">
        <f t="shared" ref="CC6:CK6" si="9">IF(CC7="",NA(),CC7)</f>
        <v>399.73</v>
      </c>
      <c r="CD6" s="35">
        <f t="shared" si="9"/>
        <v>377.92</v>
      </c>
      <c r="CE6" s="35">
        <f t="shared" si="9"/>
        <v>150</v>
      </c>
      <c r="CF6" s="35">
        <f t="shared" si="9"/>
        <v>150</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77.209999999999994</v>
      </c>
      <c r="CY6" s="35">
        <f t="shared" ref="CY6:DG6" si="11">IF(CY7="",NA(),CY7)</f>
        <v>80.489999999999995</v>
      </c>
      <c r="CZ6" s="35">
        <f t="shared" si="11"/>
        <v>83.87</v>
      </c>
      <c r="DA6" s="35">
        <f t="shared" si="11"/>
        <v>85.96</v>
      </c>
      <c r="DB6" s="35">
        <f t="shared" si="11"/>
        <v>84.69</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294411</v>
      </c>
      <c r="D7" s="37">
        <v>47</v>
      </c>
      <c r="E7" s="37">
        <v>17</v>
      </c>
      <c r="F7" s="37">
        <v>1</v>
      </c>
      <c r="G7" s="37">
        <v>0</v>
      </c>
      <c r="H7" s="37" t="s">
        <v>97</v>
      </c>
      <c r="I7" s="37" t="s">
        <v>98</v>
      </c>
      <c r="J7" s="37" t="s">
        <v>99</v>
      </c>
      <c r="K7" s="37" t="s">
        <v>100</v>
      </c>
      <c r="L7" s="37" t="s">
        <v>101</v>
      </c>
      <c r="M7" s="37" t="s">
        <v>102</v>
      </c>
      <c r="N7" s="38" t="s">
        <v>103</v>
      </c>
      <c r="O7" s="38" t="s">
        <v>104</v>
      </c>
      <c r="P7" s="38">
        <v>27.88</v>
      </c>
      <c r="Q7" s="38">
        <v>89</v>
      </c>
      <c r="R7" s="38">
        <v>2592</v>
      </c>
      <c r="S7" s="38">
        <v>7117</v>
      </c>
      <c r="T7" s="38">
        <v>95.65</v>
      </c>
      <c r="U7" s="38">
        <v>74.41</v>
      </c>
      <c r="V7" s="38">
        <v>1966</v>
      </c>
      <c r="W7" s="38">
        <v>0.92</v>
      </c>
      <c r="X7" s="38">
        <v>2136.96</v>
      </c>
      <c r="Y7" s="38">
        <v>49.69</v>
      </c>
      <c r="Z7" s="38">
        <v>48.61</v>
      </c>
      <c r="AA7" s="38">
        <v>49.28</v>
      </c>
      <c r="AB7" s="38">
        <v>91.58</v>
      </c>
      <c r="AC7" s="38">
        <v>76.19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3867.92</v>
      </c>
      <c r="BG7" s="38">
        <v>3607.3</v>
      </c>
      <c r="BH7" s="38">
        <v>2691.76</v>
      </c>
      <c r="BI7" s="38">
        <v>339.92</v>
      </c>
      <c r="BJ7" s="38">
        <v>125.99</v>
      </c>
      <c r="BK7" s="38">
        <v>1203.71</v>
      </c>
      <c r="BL7" s="38">
        <v>1162.3599999999999</v>
      </c>
      <c r="BM7" s="38">
        <v>1047.6500000000001</v>
      </c>
      <c r="BN7" s="38">
        <v>1124.26</v>
      </c>
      <c r="BO7" s="38">
        <v>1048.23</v>
      </c>
      <c r="BP7" s="38">
        <v>682.78</v>
      </c>
      <c r="BQ7" s="38">
        <v>33.21</v>
      </c>
      <c r="BR7" s="38">
        <v>33.75</v>
      </c>
      <c r="BS7" s="38">
        <v>35.65</v>
      </c>
      <c r="BT7" s="38">
        <v>88.43</v>
      </c>
      <c r="BU7" s="38">
        <v>89.1</v>
      </c>
      <c r="BV7" s="38">
        <v>69.739999999999995</v>
      </c>
      <c r="BW7" s="38">
        <v>68.209999999999994</v>
      </c>
      <c r="BX7" s="38">
        <v>74.040000000000006</v>
      </c>
      <c r="BY7" s="38">
        <v>80.58</v>
      </c>
      <c r="BZ7" s="38">
        <v>78.92</v>
      </c>
      <c r="CA7" s="38">
        <v>100.91</v>
      </c>
      <c r="CB7" s="38">
        <v>399.82</v>
      </c>
      <c r="CC7" s="38">
        <v>399.73</v>
      </c>
      <c r="CD7" s="38">
        <v>377.92</v>
      </c>
      <c r="CE7" s="38">
        <v>150</v>
      </c>
      <c r="CF7" s="38">
        <v>150</v>
      </c>
      <c r="CG7" s="38">
        <v>248.89</v>
      </c>
      <c r="CH7" s="38">
        <v>250.84</v>
      </c>
      <c r="CI7" s="38">
        <v>235.61</v>
      </c>
      <c r="CJ7" s="38">
        <v>216.21</v>
      </c>
      <c r="CK7" s="38">
        <v>220.31</v>
      </c>
      <c r="CL7" s="38">
        <v>136.86000000000001</v>
      </c>
      <c r="CM7" s="38" t="s">
        <v>103</v>
      </c>
      <c r="CN7" s="38" t="s">
        <v>103</v>
      </c>
      <c r="CO7" s="38" t="s">
        <v>103</v>
      </c>
      <c r="CP7" s="38" t="s">
        <v>103</v>
      </c>
      <c r="CQ7" s="38" t="s">
        <v>103</v>
      </c>
      <c r="CR7" s="38">
        <v>49.89</v>
      </c>
      <c r="CS7" s="38">
        <v>49.39</v>
      </c>
      <c r="CT7" s="38">
        <v>49.25</v>
      </c>
      <c r="CU7" s="38">
        <v>50.24</v>
      </c>
      <c r="CV7" s="38">
        <v>49.68</v>
      </c>
      <c r="CW7" s="38">
        <v>58.98</v>
      </c>
      <c r="CX7" s="38">
        <v>77.209999999999994</v>
      </c>
      <c r="CY7" s="38">
        <v>80.489999999999995</v>
      </c>
      <c r="CZ7" s="38">
        <v>83.87</v>
      </c>
      <c r="DA7" s="38">
        <v>85.96</v>
      </c>
      <c r="DB7" s="38">
        <v>84.69</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2020-01-28T04:43:42Z</cp:lastPrinted>
  <dcterms:created xsi:type="dcterms:W3CDTF">2019-12-05T05:06:15Z</dcterms:created>
  <dcterms:modified xsi:type="dcterms:W3CDTF">2020-09-11T07:10:34Z</dcterms:modified>
  <cp:category/>
</cp:coreProperties>
</file>