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117\Desktop\経営比較分析表\"/>
    </mc:Choice>
  </mc:AlternateContent>
  <workbookProtection workbookAlgorithmName="SHA-512" workbookHashValue="5yyXJ9YWqYEA3S9s/Yn4900XqQvjxq+c991Qec7nmt2SZYUaK/Lad+uART30dVr7UzYc4cqTzg2k4RhQdrHq/Q==" workbookSaltValue="mpWC2w6rBrMr5cThVUxi7w==" workbookSpinCount="100000" lockStructure="1"/>
  <bookViews>
    <workbookView xWindow="0" yWindow="0" windowWidth="20490" windowHeight="75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<sst xmlns="http://schemas.openxmlformats.org/spreadsheetml/2006/main" count="240" uniqueCount="126">
  <si>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</si>
  <si>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</si>
  <si>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</si>
  <si>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</si>
  <si>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</si>
  <si>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</si>
  <si>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</si>
  <si>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</si>
  <si>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</si>
  <si>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</si>
  <si>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</si>
  <si>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</si>
  <si>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</si>
  <si>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</si>
  <si>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</si>
  <si>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</si>
  <si>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</si>
  <si>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</si>
  <si>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</si>
  <si>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</si>
  <si>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</si>
  <si>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</si>
  <si>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</si>
  <si>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</si>
  <si>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</si>
  <si>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</si>
  <si>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</si>
  <si>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</si>
  <si>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</si>
  <si>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</si>
  <si>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</si>
  <si>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</si>
  <si>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</si>
  <si>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</si>
  <si>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</si>
  <si>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</si>
  <si>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</si>
  <si>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</si>
  <si>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</si>
  <si>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</si>
  <si>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</si>
  <si>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</si>
  <si>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</si>
  <si>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</si>
  <si>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</si>
  <si>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</si>
  <si>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</si>
  <si>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</si>
  <si>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</si>
  <si>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</si>
  <si>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</si>
  <si>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</si>
  <si>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</si>
  <si>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</si>
  <si>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</si>
  <si>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</si>
  <si>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</si>
  <si>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</si>
  <si>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</si>
  <si>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</si>
  <si>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</si>
  <si>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</si>
  <si>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</si>
  <si>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</si>
  <si>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</si>
  <si>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</si>
  <si>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</si>
  <si>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</si>
  <si>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</si>
  <si>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</si>
  <si>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</si>
  <si>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</si>
  <si>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</si>
  <si>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</si>
  <si>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</si>
  <si>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</si>
  <si>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</si>
  <si>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</si>
  <si>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</si>
  <si>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</si>
  <si>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</si>
  <si>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</si>
  <si>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</si>
  <si>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</si>
  <si>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</si>
  <si>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</si>
  <si>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</si>
  <si>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</si>
  <si>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</si>
  <si>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</si>
  <si>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</si>
  <si>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</si>
  <si>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</si>
  <si>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</si>
  <si>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</si>
  <si>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</si>
  <si>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</si>
  <si>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</si>
  <si>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</si>
  <si>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</si>
  <si>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</si>
  <si>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</si>
  <si>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</si>
  <si>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</si>
  <si>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</si>
  <si>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</si>
  <si>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</si>
  <si>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</si>
  <si>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</si>
  <si>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</si>
  <si>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</si>
  <si>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</si>
  <si>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</si>
  <si>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</si>
  <si>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</si>
  <si>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</si>
  <si>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</si>
  <si>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</si>
  <si>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</si>
  <si>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</si>
  <si>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</si>
  <si>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</si>
  <si>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</si>
  <si>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平成８年度に供用が開始されたため、配管設備に関しては現状耐用年数を超えたものはない。
　ポンプ設備や電気機械設備に関しては耐用年数を経過しているものが多く、今後の計画的な修繕や更新が必要である。</t>
    <rPh sb="48" eb="50">
      <t>セツビ</t>
    </rPh>
    <rPh sb="51" eb="53">
      <t>デンキ</t>
    </rPh>
    <rPh sb="53" eb="55">
      <t>キカイ</t>
    </rPh>
    <rPh sb="55" eb="57">
      <t>セツビ</t>
    </rPh>
    <rPh sb="58" eb="59">
      <t>カン</t>
    </rPh>
    <rPh sb="62" eb="64">
      <t>タイヨウ</t>
    </rPh>
    <rPh sb="64" eb="66">
      <t>ネンスウ</t>
    </rPh>
    <rPh sb="67" eb="69">
      <t>ケイカ</t>
    </rPh>
    <rPh sb="76" eb="77">
      <t>オオ</t>
    </rPh>
    <rPh sb="79" eb="81">
      <t>コンゴ</t>
    </rPh>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</si>
  <si>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</si>
  <si>
    <t>　収益的収支比率は平成23年度に委託料の減少等により改善したが、平成24年度以降は企業債償還金の増加等により下がっている。
以後、比率は80％前後を推移していたが、平成29年度は建設事業の実施による全体事業費増加分に対する一般会計繰入金が発生したことで改善した。
　汚水処理地区が限られていることから、今後、大幅に処理区域内人口が増える見込みはないが、経費回収率及び汚水処理原価は、同規模団体の平均値を上回っている状況である。平成26年度からは、汚泥処分費の削減により、特に改善している。平成29年度において、経費回収率は減少、汚水処理原価は増加しているが、分流式経費の算定方法変更による影響であり、特に経費回収率については依然100％を保つことができている。
　ただし、人口減少に伴う処理水量の減少による施設利用率が減少傾向を示しているように、今後の事業実施に当たっては、費用と収益のバランスを検討する必要がある。
　企業債残高対事業規模比率について、平成27年度より表示されているがこれは、計算の相違によるものである。</t>
    <rPh sb="65" eb="67">
      <t>ヒリツ</t>
    </rPh>
    <rPh sb="82" eb="84">
      <t>ヘイセイ</t>
    </rPh>
    <rPh sb="86" eb="88">
      <t>ネンド</t>
    </rPh>
    <rPh sb="89" eb="91">
      <t>ケンセツ</t>
    </rPh>
    <rPh sb="91" eb="93">
      <t>ジギョウ</t>
    </rPh>
    <rPh sb="94" eb="96">
      <t>ジッシ</t>
    </rPh>
    <rPh sb="99" eb="101">
      <t>ゼンタイ</t>
    </rPh>
    <rPh sb="101" eb="104">
      <t>ジギョウヒ</t>
    </rPh>
    <rPh sb="104" eb="106">
      <t>ゾウカ</t>
    </rPh>
    <rPh sb="106" eb="107">
      <t>ブン</t>
    </rPh>
    <rPh sb="108" eb="109">
      <t>タイ</t>
    </rPh>
    <rPh sb="111" eb="113">
      <t>イッパン</t>
    </rPh>
    <rPh sb="113" eb="115">
      <t>カイケイ</t>
    </rPh>
    <rPh sb="115" eb="118">
      <t>クリイレキン</t>
    </rPh>
    <rPh sb="119" eb="121">
      <t>ハッセイ</t>
    </rPh>
    <rPh sb="126" eb="128">
      <t>カイゼン</t>
    </rPh>
    <rPh sb="133" eb="135">
      <t>オスイ</t>
    </rPh>
    <rPh sb="244" eb="246">
      <t>ヘイセイ</t>
    </rPh>
    <rPh sb="248" eb="250">
      <t>ネンド</t>
    </rPh>
    <rPh sb="255" eb="257">
      <t>ケイヒ</t>
    </rPh>
    <rPh sb="257" eb="260">
      <t>カイシュウリツ</t>
    </rPh>
    <rPh sb="261" eb="263">
      <t>ゲンショウ</t>
    </rPh>
    <rPh sb="264" eb="266">
      <t>オスイ</t>
    </rPh>
    <rPh sb="266" eb="268">
      <t>ショリ</t>
    </rPh>
    <rPh sb="268" eb="270">
      <t>ゲンカ</t>
    </rPh>
    <rPh sb="271" eb="273">
      <t>ゾウカ</t>
    </rPh>
    <rPh sb="279" eb="281">
      <t>ブンリュウ</t>
    </rPh>
    <rPh sb="281" eb="282">
      <t>シキ</t>
    </rPh>
    <rPh sb="282" eb="284">
      <t>ケイヒ</t>
    </rPh>
    <rPh sb="285" eb="287">
      <t>サンテイ</t>
    </rPh>
    <rPh sb="287" eb="289">
      <t>ホウホウ</t>
    </rPh>
    <rPh sb="289" eb="291">
      <t>ヘンコウ</t>
    </rPh>
    <rPh sb="294" eb="296">
      <t>エイキョウ</t>
    </rPh>
    <rPh sb="300" eb="301">
      <t>トク</t>
    </rPh>
    <rPh sb="302" eb="304">
      <t>ケイヒ</t>
    </rPh>
    <rPh sb="304" eb="307">
      <t>カイシュウリツ</t>
    </rPh>
    <rPh sb="312" eb="314">
      <t>イゼン</t>
    </rPh>
    <rPh sb="319" eb="320">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</si>
</sst>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17-4D50-844D-6A4B6045C967}"/>
            </c:ext>
          </c:extLst>
        </c:ser>
        <c:dLbls>
          <c:showLegendKey val="0"/>
          <c:showVal val="0"/>
          <c:showCatName val="0"/>
          <c:showSerName val="0"/>
          <c:showPercent val="0"/>
          <c:showBubbleSize val="0"/>
        </c:dLbls>
        <c:gapWidth val="150"/>
        <c:axId val="194344224"/>
        <c:axId val="19383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817-4D50-844D-6A4B6045C967}"/>
            </c:ext>
          </c:extLst>
        </c:ser>
        <c:dLbls>
          <c:showLegendKey val="0"/>
          <c:showVal val="0"/>
          <c:showCatName val="0"/>
          <c:showSerName val="0"/>
          <c:showPercent val="0"/>
          <c:showBubbleSize val="0"/>
        </c:dLbls>
        <c:marker val="1"/>
        <c:smooth val="0"/>
        <c:axId val="194344224"/>
        <c:axId val="193839952"/>
      </c:lineChart>
      <c:dateAx>
        <c:axId val="194344224"/>
        <c:scaling>
          <c:orientation val="minMax"/>
        </c:scaling>
        <c:delete val="1"/>
        <c:axPos val="b"/>
        <c:numFmt formatCode="ge" sourceLinked="1"/>
        <c:majorTickMark val="none"/>
        <c:minorTickMark val="none"/>
        <c:tickLblPos val="none"/>
        <c:crossAx val="193839952"/>
        <c:crosses val="autoZero"/>
        <c:auto val="1"/>
        <c:lblOffset val="100"/>
        <c:baseTimeUnit val="years"/>
      </c:dateAx>
      <c:valAx>
        <c:axId val="1938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41.84</c:v>
                </c:pt>
                <c:pt idx="1">
                  <c:v>37.590000000000003</c:v>
                </c:pt>
                <c:pt idx="2">
                  <c:v>36.880000000000003</c:v>
                </c:pt>
                <c:pt idx="3">
                  <c:v>36.880000000000003</c:v>
                </c:pt>
                <c:pt idx="4">
                  <c:v>36.17</c:v>
                </c:pt>
              </c:numCache>
            </c:numRef>
          </c:val>
          <c:extLst xmlns:c16r2="http://schemas.microsoft.com/office/drawing/2015/06/chart">
            <c:ext xmlns:c16="http://schemas.microsoft.com/office/drawing/2014/chart" uri="{C3380CC4-5D6E-409C-BE32-E72D297353CC}">
              <c16:uniqueId val="{00000000-CA70-425A-9E44-A1F9A0C0680D}"/>
            </c:ext>
          </c:extLst>
        </c:ser>
        <c:dLbls>
          <c:showLegendKey val="0"/>
          <c:showVal val="0"/>
          <c:showCatName val="0"/>
          <c:showSerName val="0"/>
          <c:showPercent val="0"/>
          <c:showBubbleSize val="0"/>
        </c:dLbls>
        <c:gapWidth val="150"/>
        <c:axId val="193526792"/>
        <c:axId val="1954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A70-425A-9E44-A1F9A0C0680D}"/>
            </c:ext>
          </c:extLst>
        </c:ser>
        <c:dLbls>
          <c:showLegendKey val="0"/>
          <c:showVal val="0"/>
          <c:showCatName val="0"/>
          <c:showSerName val="0"/>
          <c:showPercent val="0"/>
          <c:showBubbleSize val="0"/>
        </c:dLbls>
        <c:marker val="1"/>
        <c:smooth val="0"/>
        <c:axId val="193526792"/>
        <c:axId val="195468248"/>
      </c:lineChart>
      <c:dateAx>
        <c:axId val="193526792"/>
        <c:scaling>
          <c:orientation val="minMax"/>
        </c:scaling>
        <c:delete val="1"/>
        <c:axPos val="b"/>
        <c:numFmt formatCode="ge" sourceLinked="1"/>
        <c:majorTickMark val="none"/>
        <c:minorTickMark val="none"/>
        <c:tickLblPos val="none"/>
        <c:crossAx val="195468248"/>
        <c:crosses val="autoZero"/>
        <c:auto val="1"/>
        <c:lblOffset val="100"/>
        <c:baseTimeUnit val="years"/>
      </c:dateAx>
      <c:valAx>
        <c:axId val="1954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ACC-45A3-A072-B2FA7A9CD75A}"/>
            </c:ext>
          </c:extLst>
        </c:ser>
        <c:dLbls>
          <c:showLegendKey val="0"/>
          <c:showVal val="0"/>
          <c:showCatName val="0"/>
          <c:showSerName val="0"/>
          <c:showPercent val="0"/>
          <c:showBubbleSize val="0"/>
        </c:dLbls>
        <c:gapWidth val="150"/>
        <c:axId val="195469424"/>
        <c:axId val="19546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ACC-45A3-A072-B2FA7A9CD75A}"/>
            </c:ext>
          </c:extLst>
        </c:ser>
        <c:dLbls>
          <c:showLegendKey val="0"/>
          <c:showVal val="0"/>
          <c:showCatName val="0"/>
          <c:showSerName val="0"/>
          <c:showPercent val="0"/>
          <c:showBubbleSize val="0"/>
        </c:dLbls>
        <c:marker val="1"/>
        <c:smooth val="0"/>
        <c:axId val="195469424"/>
        <c:axId val="195469816"/>
      </c:lineChart>
      <c:dateAx>
        <c:axId val="195469424"/>
        <c:scaling>
          <c:orientation val="minMax"/>
        </c:scaling>
        <c:delete val="1"/>
        <c:axPos val="b"/>
        <c:numFmt formatCode="ge" sourceLinked="1"/>
        <c:majorTickMark val="none"/>
        <c:minorTickMark val="none"/>
        <c:tickLblPos val="none"/>
        <c:crossAx val="195469816"/>
        <c:crosses val="autoZero"/>
        <c:auto val="1"/>
        <c:lblOffset val="100"/>
        <c:baseTimeUnit val="years"/>
      </c:dateAx>
      <c:valAx>
        <c:axId val="1954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79.95</c:v>
                </c:pt>
                <c:pt idx="1">
                  <c:v>81.569999999999993</c:v>
                </c:pt>
                <c:pt idx="2">
                  <c:v>80.67</c:v>
                </c:pt>
                <c:pt idx="3">
                  <c:v>76.67</c:v>
                </c:pt>
                <c:pt idx="4">
                  <c:v>86.75</c:v>
                </c:pt>
              </c:numCache>
            </c:numRef>
          </c:val>
          <c:extLst xmlns:c16r2="http://schemas.microsoft.com/office/drawing/2015/06/chart">
            <c:ext xmlns:c16="http://schemas.microsoft.com/office/drawing/2014/chart" uri="{C3380CC4-5D6E-409C-BE32-E72D297353CC}">
              <c16:uniqueId val="{00000000-9123-48DE-9722-443E58A6EF9E}"/>
            </c:ext>
          </c:extLst>
        </c:ser>
        <c:dLbls>
          <c:showLegendKey val="0"/>
          <c:showVal val="0"/>
          <c:showCatName val="0"/>
          <c:showSerName val="0"/>
          <c:showPercent val="0"/>
          <c:showBubbleSize val="0"/>
        </c:dLbls>
        <c:gapWidth val="150"/>
        <c:axId val="195137104"/>
        <c:axId val="1949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23-48DE-9722-443E58A6EF9E}"/>
            </c:ext>
          </c:extLst>
        </c:ser>
        <c:dLbls>
          <c:showLegendKey val="0"/>
          <c:showVal val="0"/>
          <c:showCatName val="0"/>
          <c:showSerName val="0"/>
          <c:showPercent val="0"/>
          <c:showBubbleSize val="0"/>
        </c:dLbls>
        <c:marker val="1"/>
        <c:smooth val="0"/>
        <c:axId val="195137104"/>
        <c:axId val="194956416"/>
      </c:lineChart>
      <c:dateAx>
        <c:axId val="195137104"/>
        <c:scaling>
          <c:orientation val="minMax"/>
        </c:scaling>
        <c:delete val="1"/>
        <c:axPos val="b"/>
        <c:numFmt formatCode="ge" sourceLinked="1"/>
        <c:majorTickMark val="none"/>
        <c:minorTickMark val="none"/>
        <c:tickLblPos val="none"/>
        <c:crossAx val="194956416"/>
        <c:crosses val="autoZero"/>
        <c:auto val="1"/>
        <c:lblOffset val="100"/>
        <c:baseTimeUnit val="years"/>
      </c:dateAx>
      <c:valAx>
        <c:axId val="1949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0E-4072-AC40-3355D7BE106F}"/>
            </c:ext>
          </c:extLst>
        </c:ser>
        <c:dLbls>
          <c:showLegendKey val="0"/>
          <c:showVal val="0"/>
          <c:showCatName val="0"/>
          <c:showSerName val="0"/>
          <c:showPercent val="0"/>
          <c:showBubbleSize val="0"/>
        </c:dLbls>
        <c:gapWidth val="150"/>
        <c:axId val="194712136"/>
        <c:axId val="1947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0E-4072-AC40-3355D7BE106F}"/>
            </c:ext>
          </c:extLst>
        </c:ser>
        <c:dLbls>
          <c:showLegendKey val="0"/>
          <c:showVal val="0"/>
          <c:showCatName val="0"/>
          <c:showSerName val="0"/>
          <c:showPercent val="0"/>
          <c:showBubbleSize val="0"/>
        </c:dLbls>
        <c:marker val="1"/>
        <c:smooth val="0"/>
        <c:axId val="194712136"/>
        <c:axId val="194712520"/>
      </c:lineChart>
      <c:dateAx>
        <c:axId val="194712136"/>
        <c:scaling>
          <c:orientation val="minMax"/>
        </c:scaling>
        <c:delete val="1"/>
        <c:axPos val="b"/>
        <c:numFmt formatCode="ge" sourceLinked="1"/>
        <c:majorTickMark val="none"/>
        <c:minorTickMark val="none"/>
        <c:tickLblPos val="none"/>
        <c:crossAx val="194712520"/>
        <c:crosses val="autoZero"/>
        <c:auto val="1"/>
        <c:lblOffset val="100"/>
        <c:baseTimeUnit val="years"/>
      </c:dateAx>
      <c:valAx>
        <c:axId val="1947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2D-4341-BE19-740C6DFB4BB7}"/>
            </c:ext>
          </c:extLst>
        </c:ser>
        <c:dLbls>
          <c:showLegendKey val="0"/>
          <c:showVal val="0"/>
          <c:showCatName val="0"/>
          <c:showSerName val="0"/>
          <c:showPercent val="0"/>
          <c:showBubbleSize val="0"/>
        </c:dLbls>
        <c:gapWidth val="150"/>
        <c:axId val="194768256"/>
        <c:axId val="194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2D-4341-BE19-740C6DFB4BB7}"/>
            </c:ext>
          </c:extLst>
        </c:ser>
        <c:dLbls>
          <c:showLegendKey val="0"/>
          <c:showVal val="0"/>
          <c:showCatName val="0"/>
          <c:showSerName val="0"/>
          <c:showPercent val="0"/>
          <c:showBubbleSize val="0"/>
        </c:dLbls>
        <c:marker val="1"/>
        <c:smooth val="0"/>
        <c:axId val="194768256"/>
        <c:axId val="194770688"/>
      </c:lineChart>
      <c:dateAx>
        <c:axId val="194768256"/>
        <c:scaling>
          <c:orientation val="minMax"/>
        </c:scaling>
        <c:delete val="1"/>
        <c:axPos val="b"/>
        <c:numFmt formatCode="ge" sourceLinked="1"/>
        <c:majorTickMark val="none"/>
        <c:minorTickMark val="none"/>
        <c:tickLblPos val="none"/>
        <c:crossAx val="194770688"/>
        <c:crosses val="autoZero"/>
        <c:auto val="1"/>
        <c:lblOffset val="100"/>
        <c:baseTimeUnit val="years"/>
      </c:dateAx>
      <c:valAx>
        <c:axId val="194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96-4242-A3D6-6254A8FC94F3}"/>
            </c:ext>
          </c:extLst>
        </c:ser>
        <c:dLbls>
          <c:showLegendKey val="0"/>
          <c:showVal val="0"/>
          <c:showCatName val="0"/>
          <c:showSerName val="0"/>
          <c:showPercent val="0"/>
          <c:showBubbleSize val="0"/>
        </c:dLbls>
        <c:gapWidth val="150"/>
        <c:axId val="193527184"/>
        <c:axId val="1935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96-4242-A3D6-6254A8FC94F3}"/>
            </c:ext>
          </c:extLst>
        </c:ser>
        <c:dLbls>
          <c:showLegendKey val="0"/>
          <c:showVal val="0"/>
          <c:showCatName val="0"/>
          <c:showSerName val="0"/>
          <c:showPercent val="0"/>
          <c:showBubbleSize val="0"/>
        </c:dLbls>
        <c:marker val="1"/>
        <c:smooth val="0"/>
        <c:axId val="193527184"/>
        <c:axId val="193527576"/>
      </c:lineChart>
      <c:dateAx>
        <c:axId val="193527184"/>
        <c:scaling>
          <c:orientation val="minMax"/>
        </c:scaling>
        <c:delete val="1"/>
        <c:axPos val="b"/>
        <c:numFmt formatCode="ge" sourceLinked="1"/>
        <c:majorTickMark val="none"/>
        <c:minorTickMark val="none"/>
        <c:tickLblPos val="none"/>
        <c:crossAx val="193527576"/>
        <c:crosses val="autoZero"/>
        <c:auto val="1"/>
        <c:lblOffset val="100"/>
        <c:baseTimeUnit val="years"/>
      </c:dateAx>
      <c:valAx>
        <c:axId val="1935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2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69-4CFF-B783-7F1031073F92}"/>
            </c:ext>
          </c:extLst>
        </c:ser>
        <c:dLbls>
          <c:showLegendKey val="0"/>
          <c:showVal val="0"/>
          <c:showCatName val="0"/>
          <c:showSerName val="0"/>
          <c:showPercent val="0"/>
          <c:showBubbleSize val="0"/>
        </c:dLbls>
        <c:gapWidth val="150"/>
        <c:axId val="194887192"/>
        <c:axId val="1948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69-4CFF-B783-7F1031073F92}"/>
            </c:ext>
          </c:extLst>
        </c:ser>
        <c:dLbls>
          <c:showLegendKey val="0"/>
          <c:showVal val="0"/>
          <c:showCatName val="0"/>
          <c:showSerName val="0"/>
          <c:showPercent val="0"/>
          <c:showBubbleSize val="0"/>
        </c:dLbls>
        <c:marker val="1"/>
        <c:smooth val="0"/>
        <c:axId val="194887192"/>
        <c:axId val="194887584"/>
      </c:lineChart>
      <c:dateAx>
        <c:axId val="194887192"/>
        <c:scaling>
          <c:orientation val="minMax"/>
        </c:scaling>
        <c:delete val="1"/>
        <c:axPos val="b"/>
        <c:numFmt formatCode="ge" sourceLinked="1"/>
        <c:majorTickMark val="none"/>
        <c:minorTickMark val="none"/>
        <c:tickLblPos val="none"/>
        <c:crossAx val="194887584"/>
        <c:crosses val="autoZero"/>
        <c:auto val="1"/>
        <c:lblOffset val="100"/>
        <c:baseTimeUnit val="years"/>
      </c:dateAx>
      <c:valAx>
        <c:axId val="1948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8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1760.01</c:v>
                </c:pt>
                <c:pt idx="3" formatCode="#,##0.00;&quot;△&quot;#,##0.00;&quot;-&quot;">
                  <c:v>1718.01</c:v>
                </c:pt>
                <c:pt idx="4" formatCode="#,##0.00;&quot;△&quot;#,##0.00;&quot;-&quot;">
                  <c:v>1613.77</c:v>
                </c:pt>
              </c:numCache>
            </c:numRef>
          </c:val>
          <c:extLst xmlns:c16r2="http://schemas.microsoft.com/office/drawing/2015/06/chart">
            <c:ext xmlns:c16="http://schemas.microsoft.com/office/drawing/2014/chart" uri="{C3380CC4-5D6E-409C-BE32-E72D297353CC}">
              <c16:uniqueId val="{00000000-D39E-434A-9E58-407BBA51E757}"/>
            </c:ext>
          </c:extLst>
        </c:ser>
        <c:dLbls>
          <c:showLegendKey val="0"/>
          <c:showVal val="0"/>
          <c:showCatName val="0"/>
          <c:showSerName val="0"/>
          <c:showPercent val="0"/>
          <c:showBubbleSize val="0"/>
        </c:dLbls>
        <c:gapWidth val="150"/>
        <c:axId val="194888760"/>
        <c:axId val="1948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39E-434A-9E58-407BBA51E757}"/>
            </c:ext>
          </c:extLst>
        </c:ser>
        <c:dLbls>
          <c:showLegendKey val="0"/>
          <c:showVal val="0"/>
          <c:showCatName val="0"/>
          <c:showSerName val="0"/>
          <c:showPercent val="0"/>
          <c:showBubbleSize val="0"/>
        </c:dLbls>
        <c:marker val="1"/>
        <c:smooth val="0"/>
        <c:axId val="194888760"/>
        <c:axId val="194889152"/>
      </c:lineChart>
      <c:dateAx>
        <c:axId val="194888760"/>
        <c:scaling>
          <c:orientation val="minMax"/>
        </c:scaling>
        <c:delete val="1"/>
        <c:axPos val="b"/>
        <c:numFmt formatCode="ge" sourceLinked="1"/>
        <c:majorTickMark val="none"/>
        <c:minorTickMark val="none"/>
        <c:tickLblPos val="none"/>
        <c:crossAx val="194889152"/>
        <c:crosses val="autoZero"/>
        <c:auto val="1"/>
        <c:lblOffset val="100"/>
        <c:baseTimeUnit val="years"/>
      </c:dateAx>
      <c:valAx>
        <c:axId val="194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8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98.73</c:v>
                </c:pt>
                <c:pt idx="1">
                  <c:v>140.26</c:v>
                </c:pt>
                <c:pt idx="2">
                  <c:v>142.81</c:v>
                </c:pt>
                <c:pt idx="3">
                  <c:v>126.77</c:v>
                </c:pt>
                <c:pt idx="4">
                  <c:v>100</c:v>
                </c:pt>
              </c:numCache>
            </c:numRef>
          </c:val>
          <c:extLst xmlns:c16r2="http://schemas.microsoft.com/office/drawing/2015/06/chart">
            <c:ext xmlns:c16="http://schemas.microsoft.com/office/drawing/2014/chart" uri="{C3380CC4-5D6E-409C-BE32-E72D297353CC}">
              <c16:uniqueId val="{00000000-A4C7-4741-88E5-D6C1F4D8FABB}"/>
            </c:ext>
          </c:extLst>
        </c:ser>
        <c:dLbls>
          <c:showLegendKey val="0"/>
          <c:showVal val="0"/>
          <c:showCatName val="0"/>
          <c:showSerName val="0"/>
          <c:showPercent val="0"/>
          <c:showBubbleSize val="0"/>
        </c:dLbls>
        <c:gapWidth val="150"/>
        <c:axId val="195466680"/>
        <c:axId val="1954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4C7-4741-88E5-D6C1F4D8FABB}"/>
            </c:ext>
          </c:extLst>
        </c:ser>
        <c:dLbls>
          <c:showLegendKey val="0"/>
          <c:showVal val="0"/>
          <c:showCatName val="0"/>
          <c:showSerName val="0"/>
          <c:showPercent val="0"/>
          <c:showBubbleSize val="0"/>
        </c:dLbls>
        <c:marker val="1"/>
        <c:smooth val="0"/>
        <c:axId val="195466680"/>
        <c:axId val="195467072"/>
      </c:lineChart>
      <c:dateAx>
        <c:axId val="195466680"/>
        <c:scaling>
          <c:orientation val="minMax"/>
        </c:scaling>
        <c:delete val="1"/>
        <c:axPos val="b"/>
        <c:numFmt formatCode="ge" sourceLinked="1"/>
        <c:majorTickMark val="none"/>
        <c:minorTickMark val="none"/>
        <c:tickLblPos val="none"/>
        <c:crossAx val="195467072"/>
        <c:crosses val="autoZero"/>
        <c:auto val="1"/>
        <c:lblOffset val="100"/>
        <c:baseTimeUnit val="years"/>
      </c:dateAx>
      <c:valAx>
        <c:axId val="195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223.9</c:v>
                </c:pt>
                <c:pt idx="1">
                  <c:v>176.04</c:v>
                </c:pt>
                <c:pt idx="2">
                  <c:v>175.54</c:v>
                </c:pt>
                <c:pt idx="3">
                  <c:v>192.82</c:v>
                </c:pt>
                <c:pt idx="4">
                  <c:v>242.18</c:v>
                </c:pt>
              </c:numCache>
            </c:numRef>
          </c:val>
          <c:extLst xmlns:c16r2="http://schemas.microsoft.com/office/drawing/2015/06/chart">
            <c:ext xmlns:c16="http://schemas.microsoft.com/office/drawing/2014/chart" uri="{C3380CC4-5D6E-409C-BE32-E72D297353CC}">
              <c16:uniqueId val="{00000000-74B1-4246-A02B-4AA1FE6D140A}"/>
            </c:ext>
          </c:extLst>
        </c:ser>
        <c:dLbls>
          <c:showLegendKey val="0"/>
          <c:showVal val="0"/>
          <c:showCatName val="0"/>
          <c:showSerName val="0"/>
          <c:showPercent val="0"/>
          <c:showBubbleSize val="0"/>
        </c:dLbls>
        <c:gapWidth val="150"/>
        <c:axId val="193526400"/>
        <c:axId val="19352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4B1-4246-A02B-4AA1FE6D140A}"/>
            </c:ext>
          </c:extLst>
        </c:ser>
        <c:dLbls>
          <c:showLegendKey val="0"/>
          <c:showVal val="0"/>
          <c:showCatName val="0"/>
          <c:showSerName val="0"/>
          <c:showPercent val="0"/>
          <c:showBubbleSize val="0"/>
        </c:dLbls>
        <c:marker val="1"/>
        <c:smooth val="0"/>
        <c:axId val="193526400"/>
        <c:axId val="193526008"/>
      </c:lineChart>
      <c:dateAx>
        <c:axId val="193526400"/>
        <c:scaling>
          <c:orientation val="minMax"/>
        </c:scaling>
        <c:delete val="1"/>
        <c:axPos val="b"/>
        <c:numFmt formatCode="ge" sourceLinked="1"/>
        <c:majorTickMark val="none"/>
        <c:minorTickMark val="none"/>
        <c:tickLblPos val="none"/>
        <c:crossAx val="193526008"/>
        <c:crosses val="autoZero"/>
        <c:auto val="1"/>
        <c:lblOffset val="100"/>
        <c:baseTimeUnit val="years"/>
      </c:dateAx>
      <c:valAx>
        <c:axId val="1935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奈良県　吉野町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7366</v>
      </c>
      <c r="AM8" s="49"/>
      <c r="AN8" s="49"/>
      <c r="AO8" s="49"/>
      <c r="AP8" s="49"/>
      <c r="AQ8" s="49"/>
      <c r="AR8" s="49"/>
      <c r="AS8" s="49"/>
      <c r="AT8" s="44">
        <f>データ!T6</f>
        <v>95.65</v>
      </c>
      <c r="AU8" s="44"/>
      <c r="AV8" s="44"/>
      <c r="AW8" s="44"/>
      <c r="AX8" s="44"/>
      <c r="AY8" s="44"/>
      <c r="AZ8" s="44"/>
      <c r="BA8" s="44"/>
      <c r="BB8" s="44">
        <f>データ!U6</f>
        <v>77.010000000000005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2.66</v>
      </c>
      <c r="Q10" s="44"/>
      <c r="R10" s="44"/>
      <c r="S10" s="44"/>
      <c r="T10" s="44"/>
      <c r="U10" s="44"/>
      <c r="V10" s="44"/>
      <c r="W10" s="44">
        <f>データ!Q6</f>
        <v>100</v>
      </c>
      <c r="X10" s="44"/>
      <c r="Y10" s="44"/>
      <c r="Z10" s="44"/>
      <c r="AA10" s="44"/>
      <c r="AB10" s="44"/>
      <c r="AC10" s="44"/>
      <c r="AD10" s="49">
        <f>データ!R6</f>
        <v>2700</v>
      </c>
      <c r="AE10" s="49"/>
      <c r="AF10" s="49"/>
      <c r="AG10" s="49"/>
      <c r="AH10" s="49"/>
      <c r="AI10" s="49"/>
      <c r="AJ10" s="49"/>
      <c r="AK10" s="2"/>
      <c r="AL10" s="49">
        <f>データ!V6</f>
        <v>194</v>
      </c>
      <c r="AM10" s="49"/>
      <c r="AN10" s="49"/>
      <c r="AO10" s="49"/>
      <c r="AP10" s="49"/>
      <c r="AQ10" s="49"/>
      <c r="AR10" s="49"/>
      <c r="AS10" s="49"/>
      <c r="AT10" s="44">
        <f>データ!W6</f>
        <v>0.05</v>
      </c>
      <c r="AU10" s="44"/>
      <c r="AV10" s="44"/>
      <c r="AW10" s="44"/>
      <c r="AX10" s="44"/>
      <c r="AY10" s="44"/>
      <c r="AZ10" s="44"/>
      <c r="BA10" s="44"/>
      <c r="BB10" s="44">
        <f>データ!X6</f>
        <v>3880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gGaB0Dhh056mvXByL6zPsAlOKeUn174wpX0aKKSjlc6DVfaqWUVUqyFHxBoaJCyvApIaSb8xEcNjc5AoASbLw==" saltValue="FCbYUATC1puUIvw2Y+Vl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294411</v>
      </c>
      <c r="D6" s="32">
        <f t="shared" si="3"/>
        <v>47</v>
      </c>
      <c r="E6" s="32">
        <f t="shared" si="3"/>
        <v>17</v>
      </c>
      <c r="F6" s="32">
        <f t="shared" si="3"/>
        <v>5</v>
      </c>
      <c r="G6" s="32">
        <f t="shared" si="3"/>
        <v>0</v>
      </c>
      <c r="H6" s="32" t="str">
        <f t="shared" si="3"/>
        <v>奈良県　吉野町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2.66</v>
      </c>
      <c r="Q6" s="33">
        <f t="shared" si="3"/>
        <v>100</v>
      </c>
      <c r="R6" s="33">
        <f t="shared" si="3"/>
        <v>2700</v>
      </c>
      <c r="S6" s="33">
        <f t="shared" si="3"/>
        <v>7366</v>
      </c>
      <c r="T6" s="33">
        <f t="shared" si="3"/>
        <v>95.65</v>
      </c>
      <c r="U6" s="33">
        <f t="shared" si="3"/>
        <v>77.010000000000005</v>
      </c>
      <c r="V6" s="33">
        <f t="shared" si="3"/>
        <v>194</v>
      </c>
      <c r="W6" s="33">
        <f t="shared" si="3"/>
        <v>0.05</v>
      </c>
      <c r="X6" s="33">
        <f t="shared" si="3"/>
        <v>3880</v>
      </c>
      <c r="Y6" s="34">
        <f>IF(Y7="",NA(),Y7)</f>
        <v>79.95</v>
      </c>
      <c r="Z6" s="34">
        <f t="shared" ref="Z6:AH6" si="4">IF(Z7="",NA(),Z7)</f>
        <v>81.569999999999993</v>
      </c>
      <c r="AA6" s="34">
        <f t="shared" si="4"/>
        <v>80.67</v>
      </c>
      <c r="AB6" s="34">
        <f t="shared" si="4"/>
        <v>76.67</v>
      </c>
      <c r="AC6" s="34">
        <f t="shared" si="4"/>
        <v>86.75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1760.01</v>
      </c>
      <c r="BI6" s="34">
        <f t="shared" si="7"/>
        <v>1718.01</v>
      </c>
      <c r="BJ6" s="34">
        <f t="shared" si="7"/>
        <v>1613.77</v>
      </c>
      <c r="BK6" s="34">
        <f t="shared" si="7"/>
        <v>1126.77</v>
      </c>
      <c r="BL6" s="34">
        <f t="shared" si="7"/>
        <v>1044.8</v>
      </c>
      <c r="BM6" s="34">
        <f t="shared" si="7"/>
        <v>1081.8</v>
      </c>
      <c r="BN6" s="34">
        <f t="shared" si="7"/>
        <v>974.93</v>
      </c>
      <c r="BO6" s="34">
        <f t="shared" si="7"/>
        <v>855.8</v>
      </c>
      <c r="BP6" s="33" t="str">
        <f>IF(BP7="","",IF(BP7="-","【-】","【"&amp;SUBSTITUTE(TEXT(BP7,"#,##0.00"),"-","△")&amp;"】"))</f>
        <v>【814.89】</v>
      </c>
      <c r="BQ6" s="34">
        <f>IF(BQ7="",NA(),BQ7)</f>
        <v>98.73</v>
      </c>
      <c r="BR6" s="34">
        <f t="shared" ref="BR6:BZ6" si="8">IF(BR7="",NA(),BR7)</f>
        <v>140.26</v>
      </c>
      <c r="BS6" s="34">
        <f t="shared" si="8"/>
        <v>142.81</v>
      </c>
      <c r="BT6" s="34">
        <f t="shared" si="8"/>
        <v>126.77</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223.9</v>
      </c>
      <c r="CC6" s="34">
        <f t="shared" ref="CC6:CK6" si="9">IF(CC7="",NA(),CC7)</f>
        <v>176.04</v>
      </c>
      <c r="CD6" s="34">
        <f t="shared" si="9"/>
        <v>175.54</v>
      </c>
      <c r="CE6" s="34">
        <f t="shared" si="9"/>
        <v>192.82</v>
      </c>
      <c r="CF6" s="34">
        <f t="shared" si="9"/>
        <v>242.18</v>
      </c>
      <c r="CG6" s="34">
        <f t="shared" si="9"/>
        <v>293.27</v>
      </c>
      <c r="CH6" s="34">
        <f t="shared" si="9"/>
        <v>300.52</v>
      </c>
      <c r="CI6" s="34">
        <f t="shared" si="9"/>
        <v>296.14</v>
      </c>
      <c r="CJ6" s="34">
        <f t="shared" si="9"/>
        <v>283.17</v>
      </c>
      <c r="CK6" s="34">
        <f t="shared" si="9"/>
        <v>263.76</v>
      </c>
      <c r="CL6" s="33" t="str">
        <f>IF(CL7="","",IF(CL7="-","【-】","【"&amp;SUBSTITUTE(TEXT(CL7,"#,##0.00"),"-","△")&amp;"】"))</f>
        <v>【255.52】</v>
      </c>
      <c r="CM6" s="34">
        <f>IF(CM7="",NA(),CM7)</f>
        <v>41.84</v>
      </c>
      <c r="CN6" s="34">
        <f t="shared" ref="CN6:CV6" si="10">IF(CN7="",NA(),CN7)</f>
        <v>37.590000000000003</v>
      </c>
      <c r="CO6" s="34">
        <f t="shared" si="10"/>
        <v>36.880000000000003</v>
      </c>
      <c r="CP6" s="34">
        <f t="shared" si="10"/>
        <v>36.880000000000003</v>
      </c>
      <c r="CQ6" s="34">
        <f t="shared" si="10"/>
        <v>36.17</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294411</v>
      </c>
      <c r="D7" s="36">
        <v>47</v>
      </c>
      <c r="E7" s="36">
        <v>17</v>
      </c>
      <c r="F7" s="36">
        <v>5</v>
      </c>
      <c r="G7" s="36">
        <v>0</v>
      </c>
      <c r="H7" s="36" t="s">
        <v>110</v>
      </c>
      <c r="I7" s="36" t="s">
        <v>111</v>
      </c>
      <c r="J7" s="36" t="s">
        <v>112</v>
      </c>
      <c r="K7" s="36" t="s">
        <v>113</v>
      </c>
      <c r="L7" s="36" t="s">
        <v>114</v>
      </c>
      <c r="M7" s="36" t="s">
        <v>115</v>
      </c>
      <c r="N7" s="37" t="s">
        <v>116</v>
      </c>
      <c r="O7" s="37" t="s">
        <v>117</v>
      </c>
      <c r="P7" s="37">
        <v>2.66</v>
      </c>
      <c r="Q7" s="37">
        <v>100</v>
      </c>
      <c r="R7" s="37">
        <v>2700</v>
      </c>
      <c r="S7" s="37">
        <v>7366</v>
      </c>
      <c r="T7" s="37">
        <v>95.65</v>
      </c>
      <c r="U7" s="37">
        <v>77.010000000000005</v>
      </c>
      <c r="V7" s="37">
        <v>194</v>
      </c>
      <c r="W7" s="37">
        <v>0.05</v>
      </c>
      <c r="X7" s="37">
        <v>3880</v>
      </c>
      <c r="Y7" s="37">
        <v>79.95</v>
      </c>
      <c r="Z7" s="37">
        <v>81.569999999999993</v>
      </c>
      <c r="AA7" s="37">
        <v>80.67</v>
      </c>
      <c r="AB7" s="37">
        <v>76.67</v>
      </c>
      <c r="AC7" s="37">
        <v>86.75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1760.01</v>
      </c>
      <c r="BI7" s="37">
        <v>1718.01</v>
      </c>
      <c r="BJ7" s="37">
        <v>1613.77</v>
      </c>
      <c r="BK7" s="37">
        <v>1126.77</v>
      </c>
      <c r="BL7" s="37">
        <v>1044.8</v>
      </c>
      <c r="BM7" s="37">
        <v>1081.8</v>
      </c>
      <c r="BN7" s="37">
        <v>974.93</v>
      </c>
      <c r="BO7" s="37">
        <v>855.8</v>
      </c>
      <c r="BP7" s="37">
        <v>814.89</v>
      </c>
      <c r="BQ7" s="37">
        <v>98.73</v>
      </c>
      <c r="BR7" s="37">
        <v>140.26</v>
      </c>
      <c r="BS7" s="37">
        <v>142.81</v>
      </c>
      <c r="BT7" s="37">
        <v>126.77</v>
      </c>
      <c r="BU7" s="37">
        <v>100</v>
      </c>
      <c r="BV7" s="37">
        <v>50.9</v>
      </c>
      <c r="BW7" s="37">
        <v>50.82</v>
      </c>
      <c r="BX7" s="37">
        <v>52.19</v>
      </c>
      <c r="BY7" s="37">
        <v>55.32</v>
      </c>
      <c r="BZ7" s="37">
        <v>59.8</v>
      </c>
      <c r="CA7" s="37">
        <v>60.64</v>
      </c>
      <c r="CB7" s="37">
        <v>223.9</v>
      </c>
      <c r="CC7" s="37">
        <v>176.04</v>
      </c>
      <c r="CD7" s="37">
        <v>175.54</v>
      </c>
      <c r="CE7" s="37">
        <v>192.82</v>
      </c>
      <c r="CF7" s="37">
        <v>242.18</v>
      </c>
      <c r="CG7" s="37">
        <v>293.27</v>
      </c>
      <c r="CH7" s="37">
        <v>300.52</v>
      </c>
      <c r="CI7" s="37">
        <v>296.14</v>
      </c>
      <c r="CJ7" s="37">
        <v>283.17</v>
      </c>
      <c r="CK7" s="37">
        <v>263.76</v>
      </c>
      <c r="CL7" s="37">
        <v>255.52</v>
      </c>
      <c r="CM7" s="37">
        <v>41.84</v>
      </c>
      <c r="CN7" s="37">
        <v>37.590000000000003</v>
      </c>
      <c r="CO7" s="37">
        <v>36.880000000000003</v>
      </c>
      <c r="CP7" s="37">
        <v>36.880000000000003</v>
      </c>
      <c r="CQ7" s="37">
        <v>36.17</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2019-02-04T08:41:07Z</cp:lastPrinted>
  <dcterms:created xsi:type="dcterms:W3CDTF">2018-12-03T09:27:07Z</dcterms:created>
  <dcterms:modified xsi:type="dcterms:W3CDTF">2019-03-08T07:47:54Z</dcterms:modified>
  <cp:category/>
</cp:coreProperties>
</file>