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92.168.200.25\暮らし環境整備課\上下水\02 下水道　共有\00 ●吉野町 財務課\令和05年度\作業中\★240119Fw 【県市町村振興課：22〆】公営企業に係る経営比較分析表（令和4年度決算）の分析等について（依頼）\提出 吉野町→県\"/>
    </mc:Choice>
  </mc:AlternateContent>
  <xr:revisionPtr revIDLastSave="0" documentId="8_{56E76584-ACDC-4E67-8228-10F7EC9CB013}" xr6:coauthVersionLast="47" xr6:coauthVersionMax="47" xr10:uidLastSave="{00000000-0000-0000-0000-000000000000}"/>
  <workbookProtection workbookAlgorithmName="SHA-512" workbookHashValue="3c2cqZoYwv11wHo2jwXJDHl6I9XB1JuE/xPSVLYT8V8cmvmnA+b7WAHjhTZ+4O/ogXmCkw/woKRosig0jM2W2A==" workbookSaltValue="FRxkV9/Y6gbDQypX9PUhjw==" workbookSpinCount="100000" lockStructure="1"/>
  <bookViews>
    <workbookView xWindow="-120" yWindow="-120" windowWidth="20730" windowHeight="117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AT10" i="4"/>
  <c r="AL10" i="4"/>
  <c r="AD10" i="4"/>
  <c r="I10" i="4"/>
  <c r="B10" i="4"/>
  <c r="P8" i="4"/>
  <c r="I8" i="4"/>
</calcChain>
</file>

<file path=xl/sharedStrings.xml><?xml version="1.0" encoding="utf-8"?>
<sst xmlns="http://schemas.openxmlformats.org/spreadsheetml/2006/main" count="241" uniqueCount="120">
  <si>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</si>
  <si>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</si>
  <si>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</si>
  <si>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</si>
  <si>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</si>
  <si>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</si>
  <si>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</si>
  <si>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</si>
  <si>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</si>
  <si>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</si>
  <si>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</si>
  <si>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</si>
  <si>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</si>
  <si>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</si>
  <si>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</si>
  <si>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</si>
  <si>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</si>
  <si>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</si>
  <si>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</si>
  <si>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</si>
  <si>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</si>
  <si>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</si>
  <si>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</si>
  <si>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</si>
  <si>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</si>
  <si>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</si>
  <si>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</si>
  <si>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</si>
  <si>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</si>
  <si>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</si>
  <si>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</si>
  <si>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</si>
  <si>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</si>
  <si>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</si>
  <si>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</si>
  <si>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</si>
  <si>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</si>
  <si>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</si>
  <si>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</si>
  <si>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</si>
  <si>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</si>
  <si>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</si>
  <si>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</si>
  <si>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</si>
  <si>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</si>
  <si>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</si>
  <si>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</si>
  <si>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</si>
  <si>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</si>
  <si>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</si>
  <si>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</si>
  <si>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</si>
  <si>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</si>
  <si>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</si>
  <si>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</si>
  <si>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</si>
  <si>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</si>
  <si>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</si>
  <si>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</si>
  <si>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</si>
  <si>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</si>
  <si>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</si>
  <si>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</si>
  <si>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</si>
  <si>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</si>
  <si>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</si>
  <si>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</si>
  <si>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</si>
  <si>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</si>
  <si>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</si>
  <si>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</si>
  <si>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</si>
  <si>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</si>
  <si>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</si>
  <si>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</si>
  <si>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</si>
  <si>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</si>
  <si>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</si>
  <si>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</si>
  <si>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</si>
  <si>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</si>
  <si>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</si>
  <si>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</si>
  <si>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</si>
  <si>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</si>
  <si>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</si>
  <si>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</si>
  <si>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</si>
  <si>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</si>
  <si>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</si>
  <si>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</si>
  <si>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</si>
  <si>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</si>
  <si>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</si>
  <si>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</si>
  <si>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</si>
  <si>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</si>
  <si>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</si>
  <si>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奈良県　吉野町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</si>
  <si>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</si>
  <si>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</si>
  <si>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</si>
  <si>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</si>
  <si>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</si>
  <si>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</si>
  <si>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</si>
  <si>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</si>
  <si>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</si>
  <si>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</si>
  <si>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</si>
  <si>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</si>
  <si>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</si>
  <si>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</si>
  <si>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</si>
  <si>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</si>
  <si>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</si>
  <si>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</si>
  <si>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平成19年度に供用開始のため、配管設備に関しては現状耐用年数を超えたものはない。</t>
    <phoneticPr fontId="4"/>
  </si>
  <si>
    <t>　過疎化による人口の減少や、地形的な要因により、維持管理費用に対して処理人口が少ない一方、これまでに投資した費用に係る企業債の償還負担が大きく、経営が厳しい状況にある。
　経営状況を改善するため、助成金制度の周知・活用、戸別訪問等での接続率の更なる向上を図るとともに、使用料の見直しを検討していく。
　今後必要となる設備の老朽化対策については、計画的に修繕、更新することにより、負担の平準化を図る。
　また、奈良県汚水処理構想の策定に伴い、全体計画と事業計画並びに認可区域の見直しを行っており、効率的で適切な規模での事業を実施していく。</t>
    <phoneticPr fontId="4"/>
  </si>
  <si>
    <t>　　収益的収支比率は、平成29年度に分流式下水道等に要する経費の算定方法の変更等により一般会計繰入金が増加したため、90%を上回ったものの、依然として100%は下回っており、単年度での赤字が続いている。
　平成29年度に汚水処理原価が減少し、経費回収率は上昇したが、過疎化は確実に進む方向であると予測されるため、できる限り現状を維持することに努め、それを今後の目標と位置付けたい。
　水洗化率については、平成30年度には約91%となったが、人口の減少等により、令和元年度以降は再び減少して、令和4年度は約64％となっている。
　今後の事業としては過疎化の問題を重きに置き、効率性や合理性の部分を十分検討し、身の丈に合った事業を展開していくことが重要であると考える。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</si>
</sst>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246-47B3-BCE6-8364F8C53D6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0.06</c:v>
                </c:pt>
                <c:pt idx="2">
                  <c:v>0.02</c:v>
                </c:pt>
                <c:pt idx="3" formatCode="#,##0.00;&quot;△&quot;#,##0.00">
                  <c:v>0</c:v>
                </c:pt>
                <c:pt idx="4">
                  <c:v>0.08</c:v>
                </c:pt>
              </c:numCache>
            </c:numRef>
          </c:val>
          <c:smooth val="0"/>
          <c:extLst>
            <c:ext xmlns:c16="http://schemas.microsoft.com/office/drawing/2014/chart" uri="{C3380CC4-5D6E-409C-BE32-E72D297353CC}">
              <c16:uniqueId val="{00000001-3246-47B3-BCE6-8364F8C53D6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F98-46EF-A6E5-158BDF79573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37.46</c:v>
                </c:pt>
                <c:pt idx="1">
                  <c:v>37.65</c:v>
                </c:pt>
                <c:pt idx="2">
                  <c:v>36.71</c:v>
                </c:pt>
                <c:pt idx="3">
                  <c:v>33.799999999999997</c:v>
                </c:pt>
                <c:pt idx="4">
                  <c:v>41.06</c:v>
                </c:pt>
              </c:numCache>
            </c:numRef>
          </c:val>
          <c:smooth val="0"/>
          <c:extLst>
            <c:ext xmlns:c16="http://schemas.microsoft.com/office/drawing/2014/chart" uri="{C3380CC4-5D6E-409C-BE32-E72D297353CC}">
              <c16:uniqueId val="{00000001-1F98-46EF-A6E5-158BDF79573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91.33</c:v>
                </c:pt>
                <c:pt idx="1">
                  <c:v>72.48</c:v>
                </c:pt>
                <c:pt idx="2">
                  <c:v>67.12</c:v>
                </c:pt>
                <c:pt idx="3">
                  <c:v>67.12</c:v>
                </c:pt>
                <c:pt idx="4">
                  <c:v>64.790000000000006</c:v>
                </c:pt>
              </c:numCache>
            </c:numRef>
          </c:val>
          <c:extLst>
            <c:ext xmlns:c16="http://schemas.microsoft.com/office/drawing/2014/chart" uri="{C3380CC4-5D6E-409C-BE32-E72D297353CC}">
              <c16:uniqueId val="{00000000-623C-48F2-8BB8-022062CAFDE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67.459999999999994</c:v>
                </c:pt>
                <c:pt idx="1">
                  <c:v>67.37</c:v>
                </c:pt>
                <c:pt idx="2">
                  <c:v>70.05</c:v>
                </c:pt>
                <c:pt idx="3">
                  <c:v>67.09</c:v>
                </c:pt>
                <c:pt idx="4">
                  <c:v>84.34</c:v>
                </c:pt>
              </c:numCache>
            </c:numRef>
          </c:val>
          <c:smooth val="0"/>
          <c:extLst>
            <c:ext xmlns:c16="http://schemas.microsoft.com/office/drawing/2014/chart" uri="{C3380CC4-5D6E-409C-BE32-E72D297353CC}">
              <c16:uniqueId val="{00000001-623C-48F2-8BB8-022062CAFDE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97.95</c:v>
                </c:pt>
                <c:pt idx="1">
                  <c:v>97.74</c:v>
                </c:pt>
                <c:pt idx="2">
                  <c:v>98.33</c:v>
                </c:pt>
                <c:pt idx="3">
                  <c:v>96.93</c:v>
                </c:pt>
                <c:pt idx="4">
                  <c:v>98.15</c:v>
                </c:pt>
              </c:numCache>
            </c:numRef>
          </c:val>
          <c:extLst>
            <c:ext xmlns:c16="http://schemas.microsoft.com/office/drawing/2014/chart" uri="{C3380CC4-5D6E-409C-BE32-E72D297353CC}">
              <c16:uniqueId val="{00000000-7691-41CD-97CE-5CB50102DD7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691-41CD-97CE-5CB50102DD7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495-4302-AB71-7C7A00A6638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495-4302-AB71-7C7A00A6638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640-4AE3-8442-34E00FAAA19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640-4AE3-8442-34E00FAAA19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E31-4213-8611-1C7F4F2D600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E31-4213-8611-1C7F4F2D600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D1C-4A48-8481-CD824E41EF9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D1C-4A48-8481-CD824E41EF9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84.63</c:v>
                </c:pt>
                <c:pt idx="1">
                  <c:v>163.46</c:v>
                </c:pt>
                <c:pt idx="2">
                  <c:v>77.459999999999994</c:v>
                </c:pt>
                <c:pt idx="3">
                  <c:v>129.51</c:v>
                </c:pt>
                <c:pt idx="4">
                  <c:v>107.56</c:v>
                </c:pt>
              </c:numCache>
            </c:numRef>
          </c:val>
          <c:extLst>
            <c:ext xmlns:c16="http://schemas.microsoft.com/office/drawing/2014/chart" uri="{C3380CC4-5D6E-409C-BE32-E72D297353CC}">
              <c16:uniqueId val="{00000000-B04C-4D6D-9309-7FA0526F3CE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1269.1500000000001</c:v>
                </c:pt>
                <c:pt idx="1">
                  <c:v>1087.96</c:v>
                </c:pt>
                <c:pt idx="2">
                  <c:v>1209.45</c:v>
                </c:pt>
                <c:pt idx="3">
                  <c:v>1042.6400000000001</c:v>
                </c:pt>
                <c:pt idx="4">
                  <c:v>1195.47</c:v>
                </c:pt>
              </c:numCache>
            </c:numRef>
          </c:val>
          <c:smooth val="0"/>
          <c:extLst>
            <c:ext xmlns:c16="http://schemas.microsoft.com/office/drawing/2014/chart" uri="{C3380CC4-5D6E-409C-BE32-E72D297353CC}">
              <c16:uniqueId val="{00000001-B04C-4D6D-9309-7FA0526F3CE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86.35</c:v>
                </c:pt>
                <c:pt idx="1">
                  <c:v>85.1</c:v>
                </c:pt>
                <c:pt idx="2">
                  <c:v>89.14</c:v>
                </c:pt>
                <c:pt idx="3">
                  <c:v>79.400000000000006</c:v>
                </c:pt>
                <c:pt idx="4">
                  <c:v>87.6</c:v>
                </c:pt>
              </c:numCache>
            </c:numRef>
          </c:val>
          <c:extLst>
            <c:ext xmlns:c16="http://schemas.microsoft.com/office/drawing/2014/chart" uri="{C3380CC4-5D6E-409C-BE32-E72D297353CC}">
              <c16:uniqueId val="{00000000-47CD-4ABE-B0D5-A64A56ADF4C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63.97</c:v>
                </c:pt>
                <c:pt idx="1">
                  <c:v>59.67</c:v>
                </c:pt>
                <c:pt idx="2">
                  <c:v>55.93</c:v>
                </c:pt>
                <c:pt idx="3">
                  <c:v>55.76</c:v>
                </c:pt>
                <c:pt idx="4">
                  <c:v>69.430000000000007</c:v>
                </c:pt>
              </c:numCache>
            </c:numRef>
          </c:val>
          <c:smooth val="0"/>
          <c:extLst>
            <c:ext xmlns:c16="http://schemas.microsoft.com/office/drawing/2014/chart" uri="{C3380CC4-5D6E-409C-BE32-E72D297353CC}">
              <c16:uniqueId val="{00000001-47CD-4ABE-B0D5-A64A56ADF4C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149.97</c:v>
                </c:pt>
                <c:pt idx="1">
                  <c:v>150.05000000000001</c:v>
                </c:pt>
                <c:pt idx="2">
                  <c:v>150.01</c:v>
                </c:pt>
                <c:pt idx="3">
                  <c:v>150.03</c:v>
                </c:pt>
                <c:pt idx="4">
                  <c:v>149.49</c:v>
                </c:pt>
              </c:numCache>
            </c:numRef>
          </c:val>
          <c:extLst>
            <c:ext xmlns:c16="http://schemas.microsoft.com/office/drawing/2014/chart" uri="{C3380CC4-5D6E-409C-BE32-E72D297353CC}">
              <c16:uniqueId val="{00000000-4CA4-4335-9891-5742DA76875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256.82</c:v>
                </c:pt>
                <c:pt idx="1">
                  <c:v>270.60000000000002</c:v>
                </c:pt>
                <c:pt idx="2">
                  <c:v>289.60000000000002</c:v>
                </c:pt>
                <c:pt idx="3">
                  <c:v>296.14999999999998</c:v>
                </c:pt>
                <c:pt idx="4">
                  <c:v>239.46</c:v>
                </c:pt>
              </c:numCache>
            </c:numRef>
          </c:val>
          <c:smooth val="0"/>
          <c:extLst>
            <c:ext xmlns:c16="http://schemas.microsoft.com/office/drawing/2014/chart" uri="{C3380CC4-5D6E-409C-BE32-E72D297353CC}">
              <c16:uniqueId val="{00000001-4CA4-4335-9891-5742DA76875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奈良県　吉野町</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特定環境保全公共下水道</v>
      </c>
      <c r="Q8" s="66"/>
      <c r="R8" s="66"/>
      <c r="S8" s="66"/>
      <c r="T8" s="66"/>
      <c r="U8" s="66"/>
      <c r="V8" s="66"/>
      <c r="W8" s="66" t="str">
        <f>データ!L6</f>
        <v>D2</v>
      </c>
      <c r="X8" s="66"/>
      <c r="Y8" s="66"/>
      <c r="Z8" s="66"/>
      <c r="AA8" s="66"/>
      <c r="AB8" s="66"/>
      <c r="AC8" s="66"/>
      <c r="AD8" s="67" t="str">
        <f>データ!$M$6</f>
        <v>非設置</v>
      </c>
      <c r="AE8" s="67"/>
      <c r="AF8" s="67"/>
      <c r="AG8" s="67"/>
      <c r="AH8" s="67"/>
      <c r="AI8" s="67"/>
      <c r="AJ8" s="67"/>
      <c r="AK8" s="3"/>
      <c r="AL8" s="55">
        <f>データ!S6</f>
        <v>6251</v>
      </c>
      <c r="AM8" s="55"/>
      <c r="AN8" s="55"/>
      <c r="AO8" s="55"/>
      <c r="AP8" s="55"/>
      <c r="AQ8" s="55"/>
      <c r="AR8" s="55"/>
      <c r="AS8" s="55"/>
      <c r="AT8" s="54">
        <f>データ!T6</f>
        <v>95.65</v>
      </c>
      <c r="AU8" s="54"/>
      <c r="AV8" s="54"/>
      <c r="AW8" s="54"/>
      <c r="AX8" s="54"/>
      <c r="AY8" s="54"/>
      <c r="AZ8" s="54"/>
      <c r="BA8" s="54"/>
      <c r="BB8" s="54">
        <f>データ!U6</f>
        <v>65.349999999999994</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t="str">
        <f>データ!O6</f>
        <v>該当数値なし</v>
      </c>
      <c r="J10" s="54"/>
      <c r="K10" s="54"/>
      <c r="L10" s="54"/>
      <c r="M10" s="54"/>
      <c r="N10" s="54"/>
      <c r="O10" s="54"/>
      <c r="P10" s="54">
        <f>データ!P6</f>
        <v>2.2999999999999998</v>
      </c>
      <c r="Q10" s="54"/>
      <c r="R10" s="54"/>
      <c r="S10" s="54"/>
      <c r="T10" s="54"/>
      <c r="U10" s="54"/>
      <c r="V10" s="54"/>
      <c r="W10" s="54">
        <f>データ!Q6</f>
        <v>87</v>
      </c>
      <c r="X10" s="54"/>
      <c r="Y10" s="54"/>
      <c r="Z10" s="54"/>
      <c r="AA10" s="54"/>
      <c r="AB10" s="54"/>
      <c r="AC10" s="54"/>
      <c r="AD10" s="55">
        <f>データ!R6</f>
        <v>2640</v>
      </c>
      <c r="AE10" s="55"/>
      <c r="AF10" s="55"/>
      <c r="AG10" s="55"/>
      <c r="AH10" s="55"/>
      <c r="AI10" s="55"/>
      <c r="AJ10" s="55"/>
      <c r="AK10" s="2"/>
      <c r="AL10" s="55">
        <f>データ!V6</f>
        <v>142</v>
      </c>
      <c r="AM10" s="55"/>
      <c r="AN10" s="55"/>
      <c r="AO10" s="55"/>
      <c r="AP10" s="55"/>
      <c r="AQ10" s="55"/>
      <c r="AR10" s="55"/>
      <c r="AS10" s="55"/>
      <c r="AT10" s="54">
        <f>データ!W6</f>
        <v>0.03</v>
      </c>
      <c r="AU10" s="54"/>
      <c r="AV10" s="54"/>
      <c r="AW10" s="54"/>
      <c r="AX10" s="54"/>
      <c r="AY10" s="54"/>
      <c r="AZ10" s="54"/>
      <c r="BA10" s="54"/>
      <c r="BB10" s="54">
        <f>データ!X6</f>
        <v>4733.33</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119</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【1,182.11】</v>
      </c>
      <c r="I86" s="12" t="str">
        <f>データ!CA6</f>
        <v>【73.78】</v>
      </c>
      <c r="J86" s="12" t="str">
        <f>データ!CL6</f>
        <v>【220.62】</v>
      </c>
      <c r="K86" s="12" t="str">
        <f>データ!CW6</f>
        <v>【42.22】</v>
      </c>
      <c r="L86" s="12" t="str">
        <f>データ!DH6</f>
        <v>【85.67】</v>
      </c>
      <c r="M86" s="12" t="s">
        <v>44</v>
      </c>
      <c r="N86" s="12" t="s">
        <v>43</v>
      </c>
      <c r="O86" s="12" t="str">
        <f>データ!EO6</f>
        <v>【0.13】</v>
      </c>
    </row>
  </sheetData>
  <sheetProtection algorithmName="SHA-512" hashValue="sS2g42Pjr0J52LE903SrVG3cCX/ieVMBhY6x7vvVtv8x8TjQiYH5ywQDKrkWX2WlnHty0KD2jJ2dA3xpcGZEmA==" saltValue="XWA78DQbtBlmDbAn7xBTw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294411</v>
      </c>
      <c r="D6" s="19">
        <f t="shared" si="3"/>
        <v>47</v>
      </c>
      <c r="E6" s="19">
        <f t="shared" si="3"/>
        <v>17</v>
      </c>
      <c r="F6" s="19">
        <f t="shared" si="3"/>
        <v>4</v>
      </c>
      <c r="G6" s="19">
        <f t="shared" si="3"/>
        <v>0</v>
      </c>
      <c r="H6" s="19" t="str">
        <f t="shared" si="3"/>
        <v>奈良県　吉野町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2.2999999999999998</v>
      </c>
      <c r="Q6" s="20">
        <f t="shared" si="3"/>
        <v>87</v>
      </c>
      <c r="R6" s="20">
        <f t="shared" si="3"/>
        <v>2640</v>
      </c>
      <c r="S6" s="20">
        <f t="shared" si="3"/>
        <v>6251</v>
      </c>
      <c r="T6" s="20">
        <f t="shared" si="3"/>
        <v>95.65</v>
      </c>
      <c r="U6" s="20">
        <f t="shared" si="3"/>
        <v>65.349999999999994</v>
      </c>
      <c r="V6" s="20">
        <f t="shared" si="3"/>
        <v>142</v>
      </c>
      <c r="W6" s="20">
        <f t="shared" si="3"/>
        <v>0.03</v>
      </c>
      <c r="X6" s="20">
        <f t="shared" si="3"/>
        <v>4733.33</v>
      </c>
      <c r="Y6" s="21">
        <f>IF(Y7="",NA(),Y7)</f>
        <v>97.95</v>
      </c>
      <c r="Z6" s="21">
        <f t="shared" ref="Z6:AH6" si="4">IF(Z7="",NA(),Z7)</f>
        <v>97.74</v>
      </c>
      <c r="AA6" s="21">
        <f t="shared" si="4"/>
        <v>98.33</v>
      </c>
      <c r="AB6" s="21">
        <f t="shared" si="4"/>
        <v>96.93</v>
      </c>
      <c r="AC6" s="21">
        <f t="shared" si="4"/>
        <v>98.15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84.63</v>
      </c>
      <c r="BG6" s="21">
        <f t="shared" ref="BG6:BO6" si="7">IF(BG7="",NA(),BG7)</f>
        <v>163.46</v>
      </c>
      <c r="BH6" s="21">
        <f t="shared" si="7"/>
        <v>77.459999999999994</v>
      </c>
      <c r="BI6" s="21">
        <f t="shared" si="7"/>
        <v>129.51</v>
      </c>
      <c r="BJ6" s="21">
        <f t="shared" si="7"/>
        <v>107.56</v>
      </c>
      <c r="BK6" s="21">
        <f t="shared" si="7"/>
        <v>1269.1500000000001</v>
      </c>
      <c r="BL6" s="21">
        <f t="shared" si="7"/>
        <v>1087.96</v>
      </c>
      <c r="BM6" s="21">
        <f t="shared" si="7"/>
        <v>1209.45</v>
      </c>
      <c r="BN6" s="21">
        <f t="shared" si="7"/>
        <v>1042.6400000000001</v>
      </c>
      <c r="BO6" s="21">
        <f t="shared" si="7"/>
        <v>1195.47</v>
      </c>
      <c r="BP6" s="20" t="str">
        <f>IF(BP7="","",IF(BP7="-","【-】","【"&amp;SUBSTITUTE(TEXT(BP7,"#,##0.00"),"-","△")&amp;"】"))</f>
        <v>【1,182.11】</v>
      </c>
      <c r="BQ6" s="21">
        <f>IF(BQ7="",NA(),BQ7)</f>
        <v>86.35</v>
      </c>
      <c r="BR6" s="21">
        <f t="shared" ref="BR6:BZ6" si="8">IF(BR7="",NA(),BR7)</f>
        <v>85.1</v>
      </c>
      <c r="BS6" s="21">
        <f t="shared" si="8"/>
        <v>89.14</v>
      </c>
      <c r="BT6" s="21">
        <f t="shared" si="8"/>
        <v>79.400000000000006</v>
      </c>
      <c r="BU6" s="21">
        <f t="shared" si="8"/>
        <v>87.6</v>
      </c>
      <c r="BV6" s="21">
        <f t="shared" si="8"/>
        <v>63.97</v>
      </c>
      <c r="BW6" s="21">
        <f t="shared" si="8"/>
        <v>59.67</v>
      </c>
      <c r="BX6" s="21">
        <f t="shared" si="8"/>
        <v>55.93</v>
      </c>
      <c r="BY6" s="21">
        <f t="shared" si="8"/>
        <v>55.76</v>
      </c>
      <c r="BZ6" s="21">
        <f t="shared" si="8"/>
        <v>69.430000000000007</v>
      </c>
      <c r="CA6" s="20" t="str">
        <f>IF(CA7="","",IF(CA7="-","【-】","【"&amp;SUBSTITUTE(TEXT(CA7,"#,##0.00"),"-","△")&amp;"】"))</f>
        <v>【73.78】</v>
      </c>
      <c r="CB6" s="21">
        <f>IF(CB7="",NA(),CB7)</f>
        <v>149.97</v>
      </c>
      <c r="CC6" s="21">
        <f t="shared" ref="CC6:CK6" si="9">IF(CC7="",NA(),CC7)</f>
        <v>150.05000000000001</v>
      </c>
      <c r="CD6" s="21">
        <f t="shared" si="9"/>
        <v>150.01</v>
      </c>
      <c r="CE6" s="21">
        <f t="shared" si="9"/>
        <v>150.03</v>
      </c>
      <c r="CF6" s="21">
        <f t="shared" si="9"/>
        <v>149.49</v>
      </c>
      <c r="CG6" s="21">
        <f t="shared" si="9"/>
        <v>256.82</v>
      </c>
      <c r="CH6" s="21">
        <f t="shared" si="9"/>
        <v>270.60000000000002</v>
      </c>
      <c r="CI6" s="21">
        <f t="shared" si="9"/>
        <v>289.60000000000002</v>
      </c>
      <c r="CJ6" s="21">
        <f t="shared" si="9"/>
        <v>296.14999999999998</v>
      </c>
      <c r="CK6" s="21">
        <f t="shared" si="9"/>
        <v>239.46</v>
      </c>
      <c r="CL6" s="20" t="str">
        <f>IF(CL7="","",IF(CL7="-","【-】","【"&amp;SUBSTITUTE(TEXT(CL7,"#,##0.00"),"-","△")&amp;"】"))</f>
        <v>【220.62】</v>
      </c>
      <c r="CM6" s="21" t="str">
        <f>IF(CM7="",NA(),CM7)</f>
        <v>-</v>
      </c>
      <c r="CN6" s="21" t="str">
        <f t="shared" ref="CN6:CV6" si="10">IF(CN7="",NA(),CN7)</f>
        <v>-</v>
      </c>
      <c r="CO6" s="21" t="str">
        <f t="shared" si="10"/>
        <v>-</v>
      </c>
      <c r="CP6" s="21" t="str">
        <f t="shared" si="10"/>
        <v>-</v>
      </c>
      <c r="CQ6" s="21" t="str">
        <f t="shared" si="10"/>
        <v>-</v>
      </c>
      <c r="CR6" s="21">
        <f t="shared" si="10"/>
        <v>37.46</v>
      </c>
      <c r="CS6" s="21">
        <f t="shared" si="10"/>
        <v>37.65</v>
      </c>
      <c r="CT6" s="21">
        <f t="shared" si="10"/>
        <v>36.71</v>
      </c>
      <c r="CU6" s="21">
        <f t="shared" si="10"/>
        <v>33.799999999999997</v>
      </c>
      <c r="CV6" s="21">
        <f t="shared" si="10"/>
        <v>41.06</v>
      </c>
      <c r="CW6" s="20" t="str">
        <f>IF(CW7="","",IF(CW7="-","【-】","【"&amp;SUBSTITUTE(TEXT(CW7,"#,##0.00"),"-","△")&amp;"】"))</f>
        <v>【42.22】</v>
      </c>
      <c r="CX6" s="21">
        <f>IF(CX7="",NA(),CX7)</f>
        <v>91.33</v>
      </c>
      <c r="CY6" s="21">
        <f t="shared" ref="CY6:DG6" si="11">IF(CY7="",NA(),CY7)</f>
        <v>72.48</v>
      </c>
      <c r="CZ6" s="21">
        <f t="shared" si="11"/>
        <v>67.12</v>
      </c>
      <c r="DA6" s="21">
        <f t="shared" si="11"/>
        <v>67.12</v>
      </c>
      <c r="DB6" s="21">
        <f t="shared" si="11"/>
        <v>64.790000000000006</v>
      </c>
      <c r="DC6" s="21">
        <f t="shared" si="11"/>
        <v>67.459999999999994</v>
      </c>
      <c r="DD6" s="21">
        <f t="shared" si="11"/>
        <v>67.37</v>
      </c>
      <c r="DE6" s="21">
        <f t="shared" si="11"/>
        <v>70.05</v>
      </c>
      <c r="DF6" s="21">
        <f t="shared" si="11"/>
        <v>67.09</v>
      </c>
      <c r="DG6" s="21">
        <f t="shared" si="11"/>
        <v>84.34</v>
      </c>
      <c r="DH6" s="20" t="str">
        <f>IF(DH7="","",IF(DH7="-","【-】","【"&amp;SUBSTITUTE(TEXT(DH7,"#,##0.00"),"-","△")&amp;"】"))</f>
        <v>【85.67】</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0.09</v>
      </c>
      <c r="EK6" s="21">
        <f t="shared" si="14"/>
        <v>0.06</v>
      </c>
      <c r="EL6" s="21">
        <f t="shared" si="14"/>
        <v>0.02</v>
      </c>
      <c r="EM6" s="20">
        <f t="shared" si="14"/>
        <v>0</v>
      </c>
      <c r="EN6" s="21">
        <f t="shared" si="14"/>
        <v>0.08</v>
      </c>
      <c r="EO6" s="20" t="str">
        <f>IF(EO7="","",IF(EO7="-","【-】","【"&amp;SUBSTITUTE(TEXT(EO7,"#,##0.00"),"-","△")&amp;"】"))</f>
        <v>【0.13】</v>
      </c>
    </row>
    <row r="7" spans="1:145" s="22" customFormat="1" x14ac:dyDescent="0.15">
      <c r="A7" s="14"/>
      <c r="B7" s="23">
        <v>2022</v>
      </c>
      <c r="C7" s="23">
        <v>294411</v>
      </c>
      <c r="D7" s="23">
        <v>47</v>
      </c>
      <c r="E7" s="23">
        <v>17</v>
      </c>
      <c r="F7" s="23">
        <v>4</v>
      </c>
      <c r="G7" s="23">
        <v>0</v>
      </c>
      <c r="H7" s="23" t="s">
        <v>98</v>
      </c>
      <c r="I7" s="23" t="s">
        <v>99</v>
      </c>
      <c r="J7" s="23" t="s">
        <v>100</v>
      </c>
      <c r="K7" s="23" t="s">
        <v>101</v>
      </c>
      <c r="L7" s="23" t="s">
        <v>102</v>
      </c>
      <c r="M7" s="23" t="s">
        <v>103</v>
      </c>
      <c r="N7" s="24" t="s">
        <v>104</v>
      </c>
      <c r="O7" s="24" t="s">
        <v>105</v>
      </c>
      <c r="P7" s="24">
        <v>2.2999999999999998</v>
      </c>
      <c r="Q7" s="24">
        <v>87</v>
      </c>
      <c r="R7" s="24">
        <v>2640</v>
      </c>
      <c r="S7" s="24">
        <v>6251</v>
      </c>
      <c r="T7" s="24">
        <v>95.65</v>
      </c>
      <c r="U7" s="24">
        <v>65.349999999999994</v>
      </c>
      <c r="V7" s="24">
        <v>142</v>
      </c>
      <c r="W7" s="24">
        <v>0.03</v>
      </c>
      <c r="X7" s="24">
        <v>4733.33</v>
      </c>
      <c r="Y7" s="24">
        <v>97.95</v>
      </c>
      <c r="Z7" s="24">
        <v>97.74</v>
      </c>
      <c r="AA7" s="24">
        <v>98.33</v>
      </c>
      <c r="AB7" s="24">
        <v>96.93</v>
      </c>
      <c r="AC7" s="24">
        <v>98.15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84.63</v>
      </c>
      <c r="BG7" s="24">
        <v>163.46</v>
      </c>
      <c r="BH7" s="24">
        <v>77.459999999999994</v>
      </c>
      <c r="BI7" s="24">
        <v>129.51</v>
      </c>
      <c r="BJ7" s="24">
        <v>107.56</v>
      </c>
      <c r="BK7" s="24">
        <v>1269.1500000000001</v>
      </c>
      <c r="BL7" s="24">
        <v>1087.96</v>
      </c>
      <c r="BM7" s="24">
        <v>1209.45</v>
      </c>
      <c r="BN7" s="24">
        <v>1042.6400000000001</v>
      </c>
      <c r="BO7" s="24">
        <v>1195.47</v>
      </c>
      <c r="BP7" s="24">
        <v>1182.1099999999999</v>
      </c>
      <c r="BQ7" s="24">
        <v>86.35</v>
      </c>
      <c r="BR7" s="24">
        <v>85.1</v>
      </c>
      <c r="BS7" s="24">
        <v>89.14</v>
      </c>
      <c r="BT7" s="24">
        <v>79.400000000000006</v>
      </c>
      <c r="BU7" s="24">
        <v>87.6</v>
      </c>
      <c r="BV7" s="24">
        <v>63.97</v>
      </c>
      <c r="BW7" s="24">
        <v>59.67</v>
      </c>
      <c r="BX7" s="24">
        <v>55.93</v>
      </c>
      <c r="BY7" s="24">
        <v>55.76</v>
      </c>
      <c r="BZ7" s="24">
        <v>69.430000000000007</v>
      </c>
      <c r="CA7" s="24">
        <v>73.78</v>
      </c>
      <c r="CB7" s="24">
        <v>149.97</v>
      </c>
      <c r="CC7" s="24">
        <v>150.05000000000001</v>
      </c>
      <c r="CD7" s="24">
        <v>150.01</v>
      </c>
      <c r="CE7" s="24">
        <v>150.03</v>
      </c>
      <c r="CF7" s="24">
        <v>149.49</v>
      </c>
      <c r="CG7" s="24">
        <v>256.82</v>
      </c>
      <c r="CH7" s="24">
        <v>270.60000000000002</v>
      </c>
      <c r="CI7" s="24">
        <v>289.60000000000002</v>
      </c>
      <c r="CJ7" s="24">
        <v>296.14999999999998</v>
      </c>
      <c r="CK7" s="24">
        <v>239.46</v>
      </c>
      <c r="CL7" s="24">
        <v>220.62</v>
      </c>
      <c r="CM7" s="24" t="s">
        <v>104</v>
      </c>
      <c r="CN7" s="24" t="s">
        <v>104</v>
      </c>
      <c r="CO7" s="24" t="s">
        <v>104</v>
      </c>
      <c r="CP7" s="24" t="s">
        <v>104</v>
      </c>
      <c r="CQ7" s="24" t="s">
        <v>104</v>
      </c>
      <c r="CR7" s="24">
        <v>37.46</v>
      </c>
      <c r="CS7" s="24">
        <v>37.65</v>
      </c>
      <c r="CT7" s="24">
        <v>36.71</v>
      </c>
      <c r="CU7" s="24">
        <v>33.799999999999997</v>
      </c>
      <c r="CV7" s="24">
        <v>41.06</v>
      </c>
      <c r="CW7" s="24">
        <v>42.22</v>
      </c>
      <c r="CX7" s="24">
        <v>91.33</v>
      </c>
      <c r="CY7" s="24">
        <v>72.48</v>
      </c>
      <c r="CZ7" s="24">
        <v>67.12</v>
      </c>
      <c r="DA7" s="24">
        <v>67.12</v>
      </c>
      <c r="DB7" s="24">
        <v>64.790000000000006</v>
      </c>
      <c r="DC7" s="24">
        <v>67.459999999999994</v>
      </c>
      <c r="DD7" s="24">
        <v>67.37</v>
      </c>
      <c r="DE7" s="24">
        <v>70.05</v>
      </c>
      <c r="DF7" s="24">
        <v>67.09</v>
      </c>
      <c r="DG7" s="24">
        <v>84.34</v>
      </c>
      <c r="DH7" s="24">
        <v>85.67</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0.09</v>
      </c>
      <c r="EK7" s="24">
        <v>0.06</v>
      </c>
      <c r="EL7" s="24">
        <v>0.02</v>
      </c>
      <c r="EM7" s="24">
        <v>0</v>
      </c>
      <c r="EN7" s="24">
        <v>0.08</v>
      </c>
      <c r="EO7" s="24">
        <v>0.13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it0126</cp:lastModifiedBy>
  <dcterms:created xsi:type="dcterms:W3CDTF">2023-12-12T02:50:39Z</dcterms:created>
  <dcterms:modified xsi:type="dcterms:W3CDTF">2024-01-25T05:05:36Z</dcterms:modified>
  <cp:category/>
</cp:coreProperties>
</file>