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355" yWindow="195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<sst xmlns="http://schemas.openxmlformats.org/spreadsheetml/2006/main" count="240" uniqueCount="126">
  <si>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</si>
  <si>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</si>
  <si>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</si>
  <si>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</si>
  <si>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</si>
  <si>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</si>
  <si>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</si>
  <si>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</si>
  <si>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</si>
  <si>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</si>
  <si>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</si>
  <si>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</si>
  <si>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</si>
  <si>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</si>
  <si>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</si>
  <si>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</si>
  <si>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</si>
  <si>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</si>
  <si>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</si>
  <si>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</si>
  <si>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</si>
  <si>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</si>
  <si>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</si>
  <si>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</si>
  <si>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</si>
  <si>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</si>
  <si>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</si>
  <si>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</si>
  <si>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</si>
  <si>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</si>
  <si>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</si>
  <si>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</si>
  <si>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</si>
  <si>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</si>
  <si>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</si>
  <si>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</si>
  <si>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</si>
  <si>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</si>
  <si>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</si>
  <si>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</si>
  <si>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</si>
  <si>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</si>
  <si>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</si>
  <si>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</si>
  <si>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</si>
  <si>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</si>
  <si>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</si>
  <si>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</si>
  <si>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</si>
  <si>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</si>
  <si>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</si>
  <si>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</si>
  <si>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</si>
  <si>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</si>
  <si>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</si>
  <si>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</si>
  <si>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</si>
  <si>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</si>
  <si>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</si>
  <si>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</si>
  <si>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</si>
  <si>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</si>
  <si>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</si>
  <si>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</si>
  <si>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</si>
  <si>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</si>
  <si>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</si>
  <si>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</si>
  <si>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</si>
  <si>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</si>
  <si>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</si>
  <si>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</si>
  <si>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</si>
  <si>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</si>
  <si>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</si>
  <si>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</si>
  <si>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</si>
  <si>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</si>
  <si>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</si>
  <si>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</si>
  <si>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</si>
  <si>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</si>
  <si>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</si>
  <si>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</si>
  <si>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</si>
  <si>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</si>
  <si>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</si>
  <si>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</si>
  <si>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</si>
  <si>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</si>
  <si>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</si>
  <si>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</si>
  <si>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</si>
  <si>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</si>
  <si>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</si>
  <si>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</si>
  <si>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</si>
  <si>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</si>
  <si>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</si>
  <si>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</si>
  <si>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</si>
  <si>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</si>
  <si>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</si>
  <si>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</si>
  <si>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</si>
  <si>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</si>
  <si>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</si>
  <si>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</si>
  <si>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</si>
  <si>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</si>
  <si>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奈良県　吉野町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</si>
  <si>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</si>
  <si>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</si>
  <si>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</si>
  <si>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</si>
  <si>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</si>
  <si>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</si>
  <si>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</si>
  <si>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</si>
  <si>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</si>
  <si>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</si>
  <si>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</si>
  <si>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収益的収支比率は、平成23年度に委託料の減少等により改善したが、平成24年度以降は企業債償還金の増加等により下がっている。以後は80％前後を推移している。
　処理地区が限られていることから、今後、大幅に処理区域内人口が増える見込みはないが、経費回収率及び汚水処理原価は、同規模団体の平均値を上回っている状況である。平成26年度からは、汚泥処分費の削減により、特に改善している。
　ただ、人口減少に伴う処理水量の減少のため、施設利用率が減少傾向を示しているように、今後の事業実施に当たっては、費用と収益のバランスを検討する必要がある。　　　　　　　　　　　　　　　　＿④の企業債残高対事業規模比率について、平成27年度より表示されているがこれは、計算の相違によるものである</t>
    <phoneticPr fontId="4"/>
  </si>
  <si>
    <t>　平成８年度に供用開始のため、配管設備に関しては現状耐用年数を超えたものはない。ポンプ設備・電気設備・処理場設備に関しては、当初に設置した設備が大半のため、老朽化してきており、計画的な機器の修繕、更新が必要になってきている。</t>
    <phoneticPr fontId="4"/>
  </si>
  <si>
    <t>　人口減少に伴い、施設利用率が減少傾向にある。　　　　　　　　　　　また、建設は完了しており、水洗化率の向上や使用料収入の大幅増加も見込めない状況である。
　今後も、電気料金、汚泥処分費等の経費の削減等に努め、より効率的な施設の維持管理を行っていく。
　また、老朽化してきている処理場等の設備については、計画的に修繕・更新を行うことにより、負担の平準化を図る。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</si>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</sst>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18" fillId="0" borderId="2" xfId="1" applyNumberFormat="1" applyFont="1" applyBorder="1" applyAlignment="1" applyProtection="1">
      <alignment horizontal="center" vertical="center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981888"/>
        <c:axId val="13298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81888"/>
        <c:axId val="132983808"/>
      </c:lineChart>
      <c:dateAx>
        <c:axId val="13298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983808"/>
        <c:crosses val="autoZero"/>
        <c:auto val="1"/>
        <c:lblOffset val="100"/>
        <c:baseTimeUnit val="years"/>
      </c:dateAx>
      <c:valAx>
        <c:axId val="13298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98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40.43</c:v>
                </c:pt>
                <c:pt idx="1">
                  <c:v>41.84</c:v>
                </c:pt>
                <c:pt idx="2">
                  <c:v>37.590000000000003</c:v>
                </c:pt>
                <c:pt idx="3">
                  <c:v>36.880000000000003</c:v>
                </c:pt>
                <c:pt idx="4">
                  <c:v>36.880000000000003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86752"/>
        <c:axId val="13658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86752"/>
        <c:axId val="136588672"/>
      </c:lineChart>
      <c:dateAx>
        <c:axId val="13658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588672"/>
        <c:crosses val="autoZero"/>
        <c:auto val="1"/>
        <c:lblOffset val="100"/>
        <c:baseTimeUnit val="years"/>
      </c:dateAx>
      <c:valAx>
        <c:axId val="13658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58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23232"/>
        <c:axId val="13662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3232"/>
        <c:axId val="136625152"/>
      </c:lineChart>
      <c:dateAx>
        <c:axId val="13662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625152"/>
        <c:crosses val="autoZero"/>
        <c:auto val="1"/>
        <c:lblOffset val="100"/>
        <c:baseTimeUnit val="years"/>
      </c:dateAx>
      <c:valAx>
        <c:axId val="13662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62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370168884887828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81.36</c:v>
                </c:pt>
                <c:pt idx="1">
                  <c:v>79.95</c:v>
                </c:pt>
                <c:pt idx="2">
                  <c:v>81.569999999999993</c:v>
                </c:pt>
                <c:pt idx="3">
                  <c:v>80.67</c:v>
                </c:pt>
                <c:pt idx="4">
                  <c:v>76.67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967488"/>
        <c:axId val="1359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67488"/>
        <c:axId val="135969408"/>
      </c:lineChart>
      <c:dateAx>
        <c:axId val="13596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969408"/>
        <c:crosses val="autoZero"/>
        <c:auto val="1"/>
        <c:lblOffset val="100"/>
        <c:baseTimeUnit val="years"/>
      </c:dateAx>
      <c:valAx>
        <c:axId val="1359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596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23456"/>
        <c:axId val="13632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23456"/>
        <c:axId val="136325376"/>
      </c:lineChart>
      <c:dateAx>
        <c:axId val="13632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325376"/>
        <c:crosses val="autoZero"/>
        <c:auto val="1"/>
        <c:lblOffset val="100"/>
        <c:baseTimeUnit val="years"/>
      </c:dateAx>
      <c:valAx>
        <c:axId val="13632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32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68128"/>
        <c:axId val="13637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68128"/>
        <c:axId val="136370048"/>
      </c:lineChart>
      <c:dateAx>
        <c:axId val="13636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370048"/>
        <c:crosses val="autoZero"/>
        <c:auto val="1"/>
        <c:lblOffset val="100"/>
        <c:baseTimeUnit val="years"/>
      </c:dateAx>
      <c:valAx>
        <c:axId val="13637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36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83872"/>
        <c:axId val="13639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83872"/>
        <c:axId val="136394240"/>
      </c:lineChart>
      <c:dateAx>
        <c:axId val="13638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394240"/>
        <c:crosses val="autoZero"/>
        <c:auto val="1"/>
        <c:lblOffset val="100"/>
        <c:baseTimeUnit val="years"/>
      </c:dateAx>
      <c:valAx>
        <c:axId val="13639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38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444928"/>
        <c:axId val="13671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44928"/>
        <c:axId val="136713344"/>
      </c:lineChart>
      <c:dateAx>
        <c:axId val="13644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713344"/>
        <c:crosses val="autoZero"/>
        <c:auto val="1"/>
        <c:lblOffset val="100"/>
        <c:baseTimeUnit val="years"/>
      </c:dateAx>
      <c:valAx>
        <c:axId val="13671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44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1760.01</c:v>
                </c:pt>
                <c:pt idx="4" formatCode="#,##0.00;&quot;△&quot;#,##0.00;&quot;-&quot;">
                  <c:v>1718.01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39456"/>
        <c:axId val="13674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9456"/>
        <c:axId val="136745728"/>
      </c:lineChart>
      <c:dateAx>
        <c:axId val="13673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745728"/>
        <c:crosses val="autoZero"/>
        <c:auto val="1"/>
        <c:lblOffset val="100"/>
        <c:baseTimeUnit val="years"/>
      </c:dateAx>
      <c:valAx>
        <c:axId val="13674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73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96.35</c:v>
                </c:pt>
                <c:pt idx="1">
                  <c:v>98.73</c:v>
                </c:pt>
                <c:pt idx="2">
                  <c:v>140.26</c:v>
                </c:pt>
                <c:pt idx="3">
                  <c:v>142.81</c:v>
                </c:pt>
                <c:pt idx="4">
                  <c:v>126.77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67744"/>
        <c:axId val="13652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67744"/>
        <c:axId val="136524160"/>
      </c:lineChart>
      <c:dateAx>
        <c:axId val="13676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524160"/>
        <c:crosses val="autoZero"/>
        <c:auto val="1"/>
        <c:lblOffset val="100"/>
        <c:baseTimeUnit val="years"/>
      </c:dateAx>
      <c:valAx>
        <c:axId val="13652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76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237.9</c:v>
                </c:pt>
                <c:pt idx="1">
                  <c:v>223.9</c:v>
                </c:pt>
                <c:pt idx="2">
                  <c:v>176.04</c:v>
                </c:pt>
                <c:pt idx="3">
                  <c:v>175.54</c:v>
                </c:pt>
                <c:pt idx="4">
                  <c:v>192.82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46176"/>
        <c:axId val="13655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46176"/>
        <c:axId val="136552448"/>
      </c:lineChart>
      <c:dateAx>
        <c:axId val="13654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552448"/>
        <c:crosses val="autoZero"/>
        <c:auto val="1"/>
        <c:lblOffset val="100"/>
        <c:baseTimeUnit val="years"/>
      </c:dateAx>
      <c:valAx>
        <c:axId val="13655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54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59" zoomScaleNormal="100" workbookViewId="0">
      <selection activeCell="BZ83" sqref="BZ83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4" t="str">
        <f>データ!H6</f>
        <v>奈良県　吉野町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83" t="s">
        <v>125</v>
      </c>
      <c r="AE8" s="83"/>
      <c r="AF8" s="83"/>
      <c r="AG8" s="83"/>
      <c r="AH8" s="83"/>
      <c r="AI8" s="83"/>
      <c r="AJ8" s="83"/>
      <c r="AK8" s="4"/>
      <c r="AL8" s="67">
        <f>データ!S6</f>
        <v>7632</v>
      </c>
      <c r="AM8" s="67"/>
      <c r="AN8" s="67"/>
      <c r="AO8" s="67"/>
      <c r="AP8" s="67"/>
      <c r="AQ8" s="67"/>
      <c r="AR8" s="67"/>
      <c r="AS8" s="67"/>
      <c r="AT8" s="66">
        <f>データ!T6</f>
        <v>95.65</v>
      </c>
      <c r="AU8" s="66"/>
      <c r="AV8" s="66"/>
      <c r="AW8" s="66"/>
      <c r="AX8" s="66"/>
      <c r="AY8" s="66"/>
      <c r="AZ8" s="66"/>
      <c r="BA8" s="66"/>
      <c r="BB8" s="66">
        <f>データ!U6</f>
        <v>79.790000000000006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2.5499999999999998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2700</v>
      </c>
      <c r="AE10" s="67"/>
      <c r="AF10" s="67"/>
      <c r="AG10" s="67"/>
      <c r="AH10" s="67"/>
      <c r="AI10" s="67"/>
      <c r="AJ10" s="67"/>
      <c r="AK10" s="2"/>
      <c r="AL10" s="67">
        <f>データ!V6</f>
        <v>193</v>
      </c>
      <c r="AM10" s="67"/>
      <c r="AN10" s="67"/>
      <c r="AO10" s="67"/>
      <c r="AP10" s="67"/>
      <c r="AQ10" s="67"/>
      <c r="AR10" s="67"/>
      <c r="AS10" s="67"/>
      <c r="AT10" s="66">
        <f>データ!W6</f>
        <v>0.05</v>
      </c>
      <c r="AU10" s="66"/>
      <c r="AV10" s="66"/>
      <c r="AW10" s="66"/>
      <c r="AX10" s="66"/>
      <c r="AY10" s="66"/>
      <c r="AZ10" s="66"/>
      <c r="BA10" s="66"/>
      <c r="BB10" s="66">
        <f>データ!X6</f>
        <v>3860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294411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奈良県　吉野町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2.5499999999999998</v>
      </c>
      <c r="Q6" s="34">
        <f t="shared" si="3"/>
        <v>100</v>
      </c>
      <c r="R6" s="34">
        <f t="shared" si="3"/>
        <v>2700</v>
      </c>
      <c r="S6" s="34">
        <f t="shared" si="3"/>
        <v>7632</v>
      </c>
      <c r="T6" s="34">
        <f t="shared" si="3"/>
        <v>95.65</v>
      </c>
      <c r="U6" s="34">
        <f t="shared" si="3"/>
        <v>79.790000000000006</v>
      </c>
      <c r="V6" s="34">
        <f t="shared" si="3"/>
        <v>193</v>
      </c>
      <c r="W6" s="34">
        <f t="shared" si="3"/>
        <v>0.05</v>
      </c>
      <c r="X6" s="34">
        <f t="shared" si="3"/>
        <v>3860</v>
      </c>
      <c r="Y6" s="35">
        <f>IF(Y7="",NA(),Y7)</f>
        <v>81.36</v>
      </c>
      <c r="Z6" s="35">
        <f t="shared" ref="Z6:AH6" si="4">IF(Z7="",NA(),Z7)</f>
        <v>79.95</v>
      </c>
      <c r="AA6" s="35">
        <f t="shared" si="4"/>
        <v>81.569999999999993</v>
      </c>
      <c r="AB6" s="35">
        <f t="shared" si="4"/>
        <v>80.67</v>
      </c>
      <c r="AC6" s="35">
        <f t="shared" si="4"/>
        <v>76.67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1760.01</v>
      </c>
      <c r="BJ6" s="35">
        <f t="shared" si="7"/>
        <v>1718.01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96.35</v>
      </c>
      <c r="BR6" s="35">
        <f t="shared" ref="BR6:BZ6" si="8">IF(BR7="",NA(),BR7)</f>
        <v>98.73</v>
      </c>
      <c r="BS6" s="35">
        <f t="shared" si="8"/>
        <v>140.26</v>
      </c>
      <c r="BT6" s="35">
        <f t="shared" si="8"/>
        <v>142.81</v>
      </c>
      <c r="BU6" s="35">
        <f t="shared" si="8"/>
        <v>126.77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237.9</v>
      </c>
      <c r="CC6" s="35">
        <f t="shared" ref="CC6:CK6" si="9">IF(CC7="",NA(),CC7)</f>
        <v>223.9</v>
      </c>
      <c r="CD6" s="35">
        <f t="shared" si="9"/>
        <v>176.04</v>
      </c>
      <c r="CE6" s="35">
        <f t="shared" si="9"/>
        <v>175.54</v>
      </c>
      <c r="CF6" s="35">
        <f t="shared" si="9"/>
        <v>192.82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40.43</v>
      </c>
      <c r="CN6" s="35">
        <f t="shared" ref="CN6:CV6" si="10">IF(CN7="",NA(),CN7)</f>
        <v>41.84</v>
      </c>
      <c r="CO6" s="35">
        <f t="shared" si="10"/>
        <v>37.590000000000003</v>
      </c>
      <c r="CP6" s="35">
        <f t="shared" si="10"/>
        <v>36.880000000000003</v>
      </c>
      <c r="CQ6" s="35">
        <f t="shared" si="10"/>
        <v>36.880000000000003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294411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2.5499999999999998</v>
      </c>
      <c r="Q7" s="38">
        <v>100</v>
      </c>
      <c r="R7" s="38">
        <v>2700</v>
      </c>
      <c r="S7" s="38">
        <v>7632</v>
      </c>
      <c r="T7" s="38">
        <v>95.65</v>
      </c>
      <c r="U7" s="38">
        <v>79.790000000000006</v>
      </c>
      <c r="V7" s="38">
        <v>193</v>
      </c>
      <c r="W7" s="38">
        <v>0.05</v>
      </c>
      <c r="X7" s="38">
        <v>3860</v>
      </c>
      <c r="Y7" s="38">
        <v>81.36</v>
      </c>
      <c r="Z7" s="38">
        <v>79.95</v>
      </c>
      <c r="AA7" s="38">
        <v>81.569999999999993</v>
      </c>
      <c r="AB7" s="38">
        <v>80.67</v>
      </c>
      <c r="AC7" s="38">
        <v>76.67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1760.01</v>
      </c>
      <c r="BJ7" s="38">
        <v>1718.01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96.35</v>
      </c>
      <c r="BR7" s="38">
        <v>98.73</v>
      </c>
      <c r="BS7" s="38">
        <v>140.26</v>
      </c>
      <c r="BT7" s="38">
        <v>142.81</v>
      </c>
      <c r="BU7" s="38">
        <v>126.77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237.9</v>
      </c>
      <c r="CC7" s="38">
        <v>223.9</v>
      </c>
      <c r="CD7" s="38">
        <v>176.04</v>
      </c>
      <c r="CE7" s="38">
        <v>175.54</v>
      </c>
      <c r="CF7" s="38">
        <v>192.82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40.43</v>
      </c>
      <c r="CN7" s="38">
        <v>41.84</v>
      </c>
      <c r="CO7" s="38">
        <v>37.590000000000003</v>
      </c>
      <c r="CP7" s="38">
        <v>36.880000000000003</v>
      </c>
      <c r="CQ7" s="38">
        <v>36.880000000000003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奈良県</cp:lastModifiedBy>
  <cp:lastPrinted>2018-02-20T08:15:07Z</cp:lastPrinted>
  <dcterms:created xsi:type="dcterms:W3CDTF">2017-12-25T02:31:03Z</dcterms:created>
  <dcterms:modified xsi:type="dcterms:W3CDTF">2018-02-21T07:19:25Z</dcterms:modified>
  <cp:category/>
</cp:coreProperties>
</file>