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00.25\財務課\財政・電算\財政共有\財政\地方公営企業関係\経営比較分析表\H27決算\HP掲載\"/>
    </mc:Choice>
  </mc:AlternateContent>
  <workbookProtection workbookPassword="8649" lockStructure="1"/>
  <bookViews>
    <workbookView xWindow="5085" yWindow="345" windowWidth="14940" windowHeight="706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<sst xmlns="http://schemas.openxmlformats.org/spreadsheetml/2006/main" count="226" uniqueCount="111">
  <si>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</si>
  <si>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</si>
  <si>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</si>
  <si>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</si>
  <si>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</si>
  <si>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</si>
  <si>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</si>
  <si>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</si>
  <si>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</si>
  <si>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</si>
  <si>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</si>
  <si>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</si>
  <si>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</si>
  <si>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</si>
  <si>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</si>
  <si>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</si>
  <si>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</si>
  <si>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</si>
  <si>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</si>
  <si>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</si>
  <si>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</si>
  <si>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</si>
  <si>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</si>
  <si>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</si>
  <si>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</si>
  <si>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</si>
  <si>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</si>
  <si>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</si>
  <si>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</si>
  <si>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</si>
  <si>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</si>
  <si>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</si>
  <si>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</si>
  <si>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</si>
  <si>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</si>
  <si>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</si>
  <si>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</si>
  <si>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</si>
  <si>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</si>
  <si>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</si>
  <si>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</si>
  <si>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</si>
  <si>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</si>
  <si>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</si>
  <si>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</si>
  <si>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</si>
  <si>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</si>
  <si>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</si>
  <si>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</si>
  <si>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</si>
  <si>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</si>
  <si>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</si>
  <si>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</si>
  <si>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</si>
  <si>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</si>
  <si>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</si>
  <si>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</si>
  <si>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</si>
  <si>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</si>
  <si>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</si>
  <si>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</si>
  <si>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</si>
  <si>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</si>
  <si>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</si>
  <si>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</si>
  <si>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</si>
  <si>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</si>
  <si>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</si>
  <si>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</si>
  <si>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</si>
  <si>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</si>
  <si>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</si>
  <si>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</si>
  <si>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</si>
  <si>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</si>
  <si>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</si>
  <si>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</si>
  <si>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</si>
  <si>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</si>
  <si>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</si>
  <si>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</si>
  <si>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</si>
  <si>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</si>
  <si>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</si>
  <si>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</si>
  <si>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</si>
  <si>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</si>
  <si>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</si>
  <si>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</si>
  <si>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</si>
  <si>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</si>
  <si>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</si>
  <si>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</si>
  <si>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</si>
  <si>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</si>
  <si>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</si>
  <si>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吉野町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</si>
  <si>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</si>
  <si>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</si>
  <si>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</si>
  <si>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</si>
  <si>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</si>
  <si>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</si>
  <si>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</si>
  <si>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</si>
  <si>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</si>
  <si>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</si>
  <si>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</si>
  <si>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９年度に供用開始のため、配管設備に関しては現状耐用年数を超えたものはない。ポンプ設備及び電気設備に関しては、当初に設置した設備が大半のため、老朽化してきており、計画的な機器の更新が必要になってきている。</t>
    <phoneticPr fontId="4"/>
  </si>
  <si>
    <t>　建設事業においては、最小限の投資で最大限の効果を得れる効率の良い計画を最重要に考え事業を少しずつではあるが進めていく。吉野町の状況として、過疎化による人口の減少や、地形的な要因により、維持管理費用に対して処理人口が少ない一方、これまでに投資した費用に係る企業債の償還負担が大きく、経営が厳しい状況にある。
　経営状況を改善するため、助成金制度の周知・活用、戸別訪問等での接続率の向上を図るとともに、使用料の見直しを検討していく。
　今後必要となる設備の老朽化対策については、計画的に修繕、更新することにより、負担の平準化を図る。
　また、奈良県汚水処理構想の策定に伴い、計画の見直し等に着手しているところであり、適正な規模での事業を実施していく。</t>
    <phoneticPr fontId="4"/>
  </si>
  <si>
    <t>　収益的収支比率は、平成24年度までは企業債の借換に係る補償金免除繰上償還を行ったため下がっている。平成25年度には50%を上回るが徐々に下がる傾向にある。当町の地理的な要因により建設改良費が高額となる一方、処理区域内人口が少ないことから、企業債残高及び償還額が負担となっている状況である。
　過疎化による人口減少により、有収水量及び使用料収入が減少傾向にある。このため、経費回収率及び汚水処理原価が類似団体平均値よりも厳しい数値となっており、使用料収入で汚水処理費用を賄えていない現状を示している。現状では一般会計繰入金で補てんしており、平成27年度で150,800千円となっている。
　水洗化率は約80%で、前年よりも約3%上がった。
　当町においては、今後さらに過疎化、人口減少が進むと考えられ、下水道事業の効率的な進め方、収益性の維持について検討していく必要がある。</t>
    <rPh sb="250" eb="252">
      <t>ゲンジョウ</t>
    </rPh>
    <rPh sb="254" eb="256">
      <t>イッパン</t>
    </rPh>
    <rPh sb="256" eb="258">
      <t>カイケイ</t>
    </rPh>
    <rPh sb="258" eb="260">
      <t>クリイレ</t>
    </rPh>
    <rPh sb="260" eb="261">
      <t>キン</t>
    </rPh>
    <rPh sb="262" eb="263">
      <t>ホ</t>
    </rPh>
    <rPh sb="270" eb="272">
      <t>ヘイセイ</t>
    </rPh>
    <rPh sb="274" eb="276">
      <t>ネンド</t>
    </rPh>
    <rPh sb="284" eb="286">
      <t>センエン</t>
    </rPh>
    <rPh sb="306" eb="308">
      <t>ゼンネン</t>
    </rPh>
    <rPh sb="311" eb="312">
      <t>ヤク</t>
    </rPh>
    <rPh sb="314" eb="315">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</si>
</sst>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119128"/>
        <c:axId val="2811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281119128"/>
        <c:axId val="281119520"/>
      </c:lineChart>
      <c:dateAx>
        <c:axId val="281119128"/>
        <c:scaling>
          <c:orientation val="minMax"/>
        </c:scaling>
        <c:delete val="1"/>
        <c:axPos val="b"/>
        <c:numFmt formatCode="ge" sourceLinked="1"/>
        <c:majorTickMark val="none"/>
        <c:minorTickMark val="none"/>
        <c:tickLblPos val="none"/>
        <c:crossAx val="281119520"/>
        <c:crosses val="autoZero"/>
        <c:auto val="1"/>
        <c:lblOffset val="100"/>
        <c:baseTimeUnit val="years"/>
      </c:dateAx>
      <c:valAx>
        <c:axId val="2811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11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4247328"/>
        <c:axId val="28424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284247328"/>
        <c:axId val="284247720"/>
      </c:lineChart>
      <c:dateAx>
        <c:axId val="284247328"/>
        <c:scaling>
          <c:orientation val="minMax"/>
        </c:scaling>
        <c:delete val="1"/>
        <c:axPos val="b"/>
        <c:numFmt formatCode="ge" sourceLinked="1"/>
        <c:majorTickMark val="none"/>
        <c:minorTickMark val="none"/>
        <c:tickLblPos val="none"/>
        <c:crossAx val="284247720"/>
        <c:crosses val="autoZero"/>
        <c:auto val="1"/>
        <c:lblOffset val="100"/>
        <c:baseTimeUnit val="years"/>
      </c:dateAx>
      <c:valAx>
        <c:axId val="28424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82.14</c:v>
                </c:pt>
                <c:pt idx="1">
                  <c:v>79.14</c:v>
                </c:pt>
                <c:pt idx="2">
                  <c:v>79.69</c:v>
                </c:pt>
                <c:pt idx="3">
                  <c:v>77.209999999999994</c:v>
                </c:pt>
                <c:pt idx="4">
                  <c:v>80.489999999999995</c:v>
                </c:pt>
              </c:numCache>
            </c:numRef>
          </c:val>
        </c:ser>
        <c:dLbls>
          <c:showLegendKey val="0"/>
          <c:showVal val="0"/>
          <c:showCatName val="0"/>
          <c:showSerName val="0"/>
          <c:showPercent val="0"/>
          <c:showBubbleSize val="0"/>
        </c:dLbls>
        <c:gapWidth val="150"/>
        <c:axId val="284885424"/>
        <c:axId val="28488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284885424"/>
        <c:axId val="284885816"/>
      </c:lineChart>
      <c:dateAx>
        <c:axId val="284885424"/>
        <c:scaling>
          <c:orientation val="minMax"/>
        </c:scaling>
        <c:delete val="1"/>
        <c:axPos val="b"/>
        <c:numFmt formatCode="ge" sourceLinked="1"/>
        <c:majorTickMark val="none"/>
        <c:minorTickMark val="none"/>
        <c:tickLblPos val="none"/>
        <c:crossAx val="284885816"/>
        <c:crosses val="autoZero"/>
        <c:auto val="1"/>
        <c:lblOffset val="100"/>
        <c:baseTimeUnit val="years"/>
      </c:dateAx>
      <c:valAx>
        <c:axId val="28488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88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47.52</c:v>
                </c:pt>
                <c:pt idx="1">
                  <c:v>46.27</c:v>
                </c:pt>
                <c:pt idx="2">
                  <c:v>51.71</c:v>
                </c:pt>
                <c:pt idx="3">
                  <c:v>49.69</c:v>
                </c:pt>
                <c:pt idx="4">
                  <c:v>48.61</c:v>
                </c:pt>
              </c:numCache>
            </c:numRef>
          </c:val>
        </c:ser>
        <c:dLbls>
          <c:showLegendKey val="0"/>
          <c:showVal val="0"/>
          <c:showCatName val="0"/>
          <c:showSerName val="0"/>
          <c:showPercent val="0"/>
          <c:showBubbleSize val="0"/>
        </c:dLbls>
        <c:gapWidth val="150"/>
        <c:axId val="281551912"/>
        <c:axId val="28425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551912"/>
        <c:axId val="284257064"/>
      </c:lineChart>
      <c:dateAx>
        <c:axId val="281551912"/>
        <c:scaling>
          <c:orientation val="minMax"/>
        </c:scaling>
        <c:delete val="1"/>
        <c:axPos val="b"/>
        <c:numFmt formatCode="ge" sourceLinked="1"/>
        <c:majorTickMark val="none"/>
        <c:minorTickMark val="none"/>
        <c:tickLblPos val="none"/>
        <c:crossAx val="284257064"/>
        <c:crosses val="autoZero"/>
        <c:auto val="1"/>
        <c:lblOffset val="100"/>
        <c:baseTimeUnit val="years"/>
      </c:dateAx>
      <c:valAx>
        <c:axId val="28425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5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4258240"/>
        <c:axId val="28425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4258240"/>
        <c:axId val="284258632"/>
      </c:lineChart>
      <c:dateAx>
        <c:axId val="284258240"/>
        <c:scaling>
          <c:orientation val="minMax"/>
        </c:scaling>
        <c:delete val="1"/>
        <c:axPos val="b"/>
        <c:numFmt formatCode="ge" sourceLinked="1"/>
        <c:majorTickMark val="none"/>
        <c:minorTickMark val="none"/>
        <c:tickLblPos val="none"/>
        <c:crossAx val="284258632"/>
        <c:crosses val="autoZero"/>
        <c:auto val="1"/>
        <c:lblOffset val="100"/>
        <c:baseTimeUnit val="years"/>
      </c:dateAx>
      <c:valAx>
        <c:axId val="28425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118736"/>
        <c:axId val="28111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118736"/>
        <c:axId val="281118344"/>
      </c:lineChart>
      <c:dateAx>
        <c:axId val="281118736"/>
        <c:scaling>
          <c:orientation val="minMax"/>
        </c:scaling>
        <c:delete val="1"/>
        <c:axPos val="b"/>
        <c:numFmt formatCode="ge" sourceLinked="1"/>
        <c:majorTickMark val="none"/>
        <c:minorTickMark val="none"/>
        <c:tickLblPos val="none"/>
        <c:crossAx val="281118344"/>
        <c:crosses val="autoZero"/>
        <c:auto val="1"/>
        <c:lblOffset val="100"/>
        <c:baseTimeUnit val="years"/>
      </c:dateAx>
      <c:valAx>
        <c:axId val="28111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11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4260592"/>
        <c:axId val="28013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4260592"/>
        <c:axId val="280131528"/>
      </c:lineChart>
      <c:dateAx>
        <c:axId val="284260592"/>
        <c:scaling>
          <c:orientation val="minMax"/>
        </c:scaling>
        <c:delete val="1"/>
        <c:axPos val="b"/>
        <c:numFmt formatCode="ge" sourceLinked="1"/>
        <c:majorTickMark val="none"/>
        <c:minorTickMark val="none"/>
        <c:tickLblPos val="none"/>
        <c:crossAx val="280131528"/>
        <c:crosses val="autoZero"/>
        <c:auto val="1"/>
        <c:lblOffset val="100"/>
        <c:baseTimeUnit val="years"/>
      </c:dateAx>
      <c:valAx>
        <c:axId val="28013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6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4241056"/>
        <c:axId val="28424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4241056"/>
        <c:axId val="284241448"/>
      </c:lineChart>
      <c:dateAx>
        <c:axId val="284241056"/>
        <c:scaling>
          <c:orientation val="minMax"/>
        </c:scaling>
        <c:delete val="1"/>
        <c:axPos val="b"/>
        <c:numFmt formatCode="ge" sourceLinked="1"/>
        <c:majorTickMark val="none"/>
        <c:minorTickMark val="none"/>
        <c:tickLblPos val="none"/>
        <c:crossAx val="284241448"/>
        <c:crosses val="autoZero"/>
        <c:auto val="1"/>
        <c:lblOffset val="100"/>
        <c:baseTimeUnit val="years"/>
      </c:dateAx>
      <c:valAx>
        <c:axId val="28424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3538.17</c:v>
                </c:pt>
                <c:pt idx="1">
                  <c:v>3868.31</c:v>
                </c:pt>
                <c:pt idx="2">
                  <c:v>3952.04</c:v>
                </c:pt>
                <c:pt idx="3">
                  <c:v>3867.92</c:v>
                </c:pt>
                <c:pt idx="4">
                  <c:v>3607.3</c:v>
                </c:pt>
              </c:numCache>
            </c:numRef>
          </c:val>
        </c:ser>
        <c:dLbls>
          <c:showLegendKey val="0"/>
          <c:showVal val="0"/>
          <c:showCatName val="0"/>
          <c:showSerName val="0"/>
          <c:showPercent val="0"/>
          <c:showBubbleSize val="0"/>
        </c:dLbls>
        <c:gapWidth val="150"/>
        <c:axId val="284242624"/>
        <c:axId val="28424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284242624"/>
        <c:axId val="284243016"/>
      </c:lineChart>
      <c:dateAx>
        <c:axId val="284242624"/>
        <c:scaling>
          <c:orientation val="minMax"/>
        </c:scaling>
        <c:delete val="1"/>
        <c:axPos val="b"/>
        <c:numFmt formatCode="ge" sourceLinked="1"/>
        <c:majorTickMark val="none"/>
        <c:minorTickMark val="none"/>
        <c:tickLblPos val="none"/>
        <c:crossAx val="284243016"/>
        <c:crosses val="autoZero"/>
        <c:auto val="1"/>
        <c:lblOffset val="100"/>
        <c:baseTimeUnit val="years"/>
      </c:dateAx>
      <c:valAx>
        <c:axId val="28424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31.53</c:v>
                </c:pt>
                <c:pt idx="1">
                  <c:v>31.81</c:v>
                </c:pt>
                <c:pt idx="2">
                  <c:v>32.22</c:v>
                </c:pt>
                <c:pt idx="3">
                  <c:v>33.21</c:v>
                </c:pt>
                <c:pt idx="4">
                  <c:v>33.75</c:v>
                </c:pt>
              </c:numCache>
            </c:numRef>
          </c:val>
        </c:ser>
        <c:dLbls>
          <c:showLegendKey val="0"/>
          <c:showVal val="0"/>
          <c:showCatName val="0"/>
          <c:showSerName val="0"/>
          <c:showPercent val="0"/>
          <c:showBubbleSize val="0"/>
        </c:dLbls>
        <c:gapWidth val="150"/>
        <c:axId val="284244192"/>
        <c:axId val="28424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284244192"/>
        <c:axId val="284244584"/>
      </c:lineChart>
      <c:dateAx>
        <c:axId val="284244192"/>
        <c:scaling>
          <c:orientation val="minMax"/>
        </c:scaling>
        <c:delete val="1"/>
        <c:axPos val="b"/>
        <c:numFmt formatCode="ge" sourceLinked="1"/>
        <c:majorTickMark val="none"/>
        <c:minorTickMark val="none"/>
        <c:tickLblPos val="none"/>
        <c:crossAx val="284244584"/>
        <c:crosses val="autoZero"/>
        <c:auto val="1"/>
        <c:lblOffset val="100"/>
        <c:baseTimeUnit val="years"/>
      </c:dateAx>
      <c:valAx>
        <c:axId val="28424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413.09</c:v>
                </c:pt>
                <c:pt idx="1">
                  <c:v>399.85</c:v>
                </c:pt>
                <c:pt idx="2">
                  <c:v>399.88</c:v>
                </c:pt>
                <c:pt idx="3">
                  <c:v>399.82</c:v>
                </c:pt>
                <c:pt idx="4">
                  <c:v>399.73</c:v>
                </c:pt>
              </c:numCache>
            </c:numRef>
          </c:val>
        </c:ser>
        <c:dLbls>
          <c:showLegendKey val="0"/>
          <c:showVal val="0"/>
          <c:showCatName val="0"/>
          <c:showSerName val="0"/>
          <c:showPercent val="0"/>
          <c:showBubbleSize val="0"/>
        </c:dLbls>
        <c:gapWidth val="150"/>
        <c:axId val="284245760"/>
        <c:axId val="28424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284245760"/>
        <c:axId val="284246152"/>
      </c:lineChart>
      <c:dateAx>
        <c:axId val="284245760"/>
        <c:scaling>
          <c:orientation val="minMax"/>
        </c:scaling>
        <c:delete val="1"/>
        <c:axPos val="b"/>
        <c:numFmt formatCode="ge" sourceLinked="1"/>
        <c:majorTickMark val="none"/>
        <c:minorTickMark val="none"/>
        <c:tickLblPos val="none"/>
        <c:crossAx val="284246152"/>
        <c:crosses val="autoZero"/>
        <c:auto val="1"/>
        <c:lblOffset val="100"/>
        <c:baseTimeUnit val="years"/>
      </c:dateAx>
      <c:valAx>
        <c:axId val="28424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奈良県　吉野町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Cd2</v>
      </c>
      <c r="X8" s="76"/>
      <c r="Y8" s="76"/>
      <c r="Z8" s="76"/>
      <c r="AA8" s="76"/>
      <c r="AB8" s="76"/>
      <c r="AC8" s="76"/>
      <c r="AD8" s="3"/>
      <c r="AE8" s="3"/>
      <c r="AF8" s="3"/>
      <c r="AG8" s="3"/>
      <c r="AH8" s="3"/>
      <c r="AI8" s="3"/>
      <c r="AJ8" s="3"/>
      <c r="AK8" s="3"/>
      <c r="AL8" s="70">
        <f>データ!R6</f>
        <v>7869</v>
      </c>
      <c r="AM8" s="70"/>
      <c r="AN8" s="70"/>
      <c r="AO8" s="70"/>
      <c r="AP8" s="70"/>
      <c r="AQ8" s="70"/>
      <c r="AR8" s="70"/>
      <c r="AS8" s="70"/>
      <c r="AT8" s="69">
        <f>データ!S6</f>
        <v>95.65</v>
      </c>
      <c r="AU8" s="69"/>
      <c r="AV8" s="69"/>
      <c r="AW8" s="69"/>
      <c r="AX8" s="69"/>
      <c r="AY8" s="69"/>
      <c r="AZ8" s="69"/>
      <c r="BA8" s="69"/>
      <c r="BB8" s="69">
        <f>データ!T6</f>
        <v>82.27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28.4</v>
      </c>
      <c r="Q10" s="69"/>
      <c r="R10" s="69"/>
      <c r="S10" s="69"/>
      <c r="T10" s="69"/>
      <c r="U10" s="69"/>
      <c r="V10" s="69"/>
      <c r="W10" s="69">
        <f>データ!P6</f>
        <v>86</v>
      </c>
      <c r="X10" s="69"/>
      <c r="Y10" s="69"/>
      <c r="Z10" s="69"/>
      <c r="AA10" s="69"/>
      <c r="AB10" s="69"/>
      <c r="AC10" s="69"/>
      <c r="AD10" s="70">
        <f>データ!Q6</f>
        <v>2592</v>
      </c>
      <c r="AE10" s="70"/>
      <c r="AF10" s="70"/>
      <c r="AG10" s="70"/>
      <c r="AH10" s="70"/>
      <c r="AI10" s="70"/>
      <c r="AJ10" s="70"/>
      <c r="AK10" s="2"/>
      <c r="AL10" s="70">
        <f>データ!U6</f>
        <v>2214</v>
      </c>
      <c r="AM10" s="70"/>
      <c r="AN10" s="70"/>
      <c r="AO10" s="70"/>
      <c r="AP10" s="70"/>
      <c r="AQ10" s="70"/>
      <c r="AR10" s="70"/>
      <c r="AS10" s="70"/>
      <c r="AT10" s="69">
        <f>データ!V6</f>
        <v>0.92</v>
      </c>
      <c r="AU10" s="69"/>
      <c r="AV10" s="69"/>
      <c r="AW10" s="69"/>
      <c r="AX10" s="69"/>
      <c r="AY10" s="69"/>
      <c r="AZ10" s="69"/>
      <c r="BA10" s="69"/>
      <c r="BB10" s="69">
        <f>データ!W6</f>
        <v>2406.52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294411</v>
      </c>
      <c r="D6" s="31">
        <f t="shared" si="3"/>
        <v>47</v>
      </c>
      <c r="E6" s="31">
        <f t="shared" si="3"/>
        <v>17</v>
      </c>
      <c r="F6" s="31">
        <f t="shared" si="3"/>
        <v>1</v>
      </c>
      <c r="G6" s="31">
        <f t="shared" si="3"/>
        <v>0</v>
      </c>
      <c r="H6" s="31" t="str">
        <f t="shared" si="3"/>
        <v>奈良県　吉野町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28.4</v>
      </c>
      <c r="P6" s="32">
        <f t="shared" si="3"/>
        <v>86</v>
      </c>
      <c r="Q6" s="32">
        <f t="shared" si="3"/>
        <v>2592</v>
      </c>
      <c r="R6" s="32">
        <f t="shared" si="3"/>
        <v>7869</v>
      </c>
      <c r="S6" s="32">
        <f t="shared" si="3"/>
        <v>95.65</v>
      </c>
      <c r="T6" s="32">
        <f t="shared" si="3"/>
        <v>82.27</v>
      </c>
      <c r="U6" s="32">
        <f t="shared" si="3"/>
        <v>2214</v>
      </c>
      <c r="V6" s="32">
        <f t="shared" si="3"/>
        <v>0.92</v>
      </c>
      <c r="W6" s="32">
        <f t="shared" si="3"/>
        <v>2406.52</v>
      </c>
      <c r="X6" s="33">
        <f>IF(X7="",NA(),X7)</f>
        <v>47.52</v>
      </c>
      <c r="Y6" s="33">
        <f t="shared" ref="Y6:AG6" si="4">IF(Y7="",NA(),Y7)</f>
        <v>46.27</v>
      </c>
      <c r="Z6" s="33">
        <f t="shared" si="4"/>
        <v>51.71</v>
      </c>
      <c r="AA6" s="33">
        <f t="shared" si="4"/>
        <v>49.69</v>
      </c>
      <c r="AB6" s="33">
        <f t="shared" si="4"/>
        <v>48.61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3538.17</v>
      </c>
      <c r="BF6" s="33">
        <f t="shared" ref="BF6:BN6" si="7">IF(BF7="",NA(),BF7)</f>
        <v>3868.31</v>
      </c>
      <c r="BG6" s="33">
        <f t="shared" si="7"/>
        <v>3952.04</v>
      </c>
      <c r="BH6" s="33">
        <f t="shared" si="7"/>
        <v>3867.92</v>
      </c>
      <c r="BI6" s="33">
        <f t="shared" si="7"/>
        <v>3607.3</v>
      </c>
      <c r="BJ6" s="33">
        <f t="shared" si="7"/>
        <v>1749.66</v>
      </c>
      <c r="BK6" s="33">
        <f t="shared" si="7"/>
        <v>1309.43</v>
      </c>
      <c r="BL6" s="33">
        <f t="shared" si="7"/>
        <v>1306.92</v>
      </c>
      <c r="BM6" s="33">
        <f t="shared" si="7"/>
        <v>1203.71</v>
      </c>
      <c r="BN6" s="33">
        <f t="shared" si="7"/>
        <v>1162.3599999999999</v>
      </c>
      <c r="BO6" s="32" t="str">
        <f>IF(BO7="","",IF(BO7="-","【-】","【"&amp;SUBSTITUTE(TEXT(BO7,"#,##0.00"),"-","△")&amp;"】"))</f>
        <v>【763.62】</v>
      </c>
      <c r="BP6" s="33">
        <f>IF(BP7="",NA(),BP7)</f>
        <v>31.53</v>
      </c>
      <c r="BQ6" s="33">
        <f t="shared" ref="BQ6:BY6" si="8">IF(BQ7="",NA(),BQ7)</f>
        <v>31.81</v>
      </c>
      <c r="BR6" s="33">
        <f t="shared" si="8"/>
        <v>32.22</v>
      </c>
      <c r="BS6" s="33">
        <f t="shared" si="8"/>
        <v>33.21</v>
      </c>
      <c r="BT6" s="33">
        <f t="shared" si="8"/>
        <v>33.75</v>
      </c>
      <c r="BU6" s="33">
        <f t="shared" si="8"/>
        <v>54.46</v>
      </c>
      <c r="BV6" s="33">
        <f t="shared" si="8"/>
        <v>67.59</v>
      </c>
      <c r="BW6" s="33">
        <f t="shared" si="8"/>
        <v>68.510000000000005</v>
      </c>
      <c r="BX6" s="33">
        <f t="shared" si="8"/>
        <v>69.739999999999995</v>
      </c>
      <c r="BY6" s="33">
        <f t="shared" si="8"/>
        <v>68.209999999999994</v>
      </c>
      <c r="BZ6" s="32" t="str">
        <f>IF(BZ7="","",IF(BZ7="-","【-】","【"&amp;SUBSTITUTE(TEXT(BZ7,"#,##0.00"),"-","△")&amp;"】"))</f>
        <v>【98.53】</v>
      </c>
      <c r="CA6" s="33">
        <f>IF(CA7="",NA(),CA7)</f>
        <v>413.09</v>
      </c>
      <c r="CB6" s="33">
        <f t="shared" ref="CB6:CJ6" si="9">IF(CB7="",NA(),CB7)</f>
        <v>399.85</v>
      </c>
      <c r="CC6" s="33">
        <f t="shared" si="9"/>
        <v>399.88</v>
      </c>
      <c r="CD6" s="33">
        <f t="shared" si="9"/>
        <v>399.82</v>
      </c>
      <c r="CE6" s="33">
        <f t="shared" si="9"/>
        <v>399.73</v>
      </c>
      <c r="CF6" s="33">
        <f t="shared" si="9"/>
        <v>293.08999999999997</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49.29</v>
      </c>
      <c r="CS6" s="33">
        <f t="shared" si="10"/>
        <v>50.32</v>
      </c>
      <c r="CT6" s="33">
        <f t="shared" si="10"/>
        <v>49.89</v>
      </c>
      <c r="CU6" s="33">
        <f t="shared" si="10"/>
        <v>49.39</v>
      </c>
      <c r="CV6" s="32" t="str">
        <f>IF(CV7="","",IF(CV7="-","【-】","【"&amp;SUBSTITUTE(TEXT(CV7,"#,##0.00"),"-","△")&amp;"】"))</f>
        <v>【60.01】</v>
      </c>
      <c r="CW6" s="33">
        <f>IF(CW7="",NA(),CW7)</f>
        <v>82.14</v>
      </c>
      <c r="CX6" s="33">
        <f t="shared" ref="CX6:DF6" si="11">IF(CX7="",NA(),CX7)</f>
        <v>79.14</v>
      </c>
      <c r="CY6" s="33">
        <f t="shared" si="11"/>
        <v>79.69</v>
      </c>
      <c r="CZ6" s="33">
        <f t="shared" si="11"/>
        <v>77.209999999999994</v>
      </c>
      <c r="DA6" s="33">
        <f t="shared" si="11"/>
        <v>80.489999999999995</v>
      </c>
      <c r="DB6" s="33">
        <f t="shared" si="11"/>
        <v>65.599999999999994</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294411</v>
      </c>
      <c r="D7" s="35">
        <v>47</v>
      </c>
      <c r="E7" s="35">
        <v>17</v>
      </c>
      <c r="F7" s="35">
        <v>1</v>
      </c>
      <c r="G7" s="35">
        <v>0</v>
      </c>
      <c r="H7" s="35" t="s">
        <v>96</v>
      </c>
      <c r="I7" s="35" t="s">
        <v>97</v>
      </c>
      <c r="J7" s="35" t="s">
        <v>98</v>
      </c>
      <c r="K7" s="35" t="s">
        <v>99</v>
      </c>
      <c r="L7" s="35" t="s">
        <v>100</v>
      </c>
      <c r="M7" s="36" t="s">
        <v>101</v>
      </c>
      <c r="N7" s="36" t="s">
        <v>102</v>
      </c>
      <c r="O7" s="36">
        <v>28.4</v>
      </c>
      <c r="P7" s="36">
        <v>86</v>
      </c>
      <c r="Q7" s="36">
        <v>2592</v>
      </c>
      <c r="R7" s="36">
        <v>7869</v>
      </c>
      <c r="S7" s="36">
        <v>95.65</v>
      </c>
      <c r="T7" s="36">
        <v>82.27</v>
      </c>
      <c r="U7" s="36">
        <v>2214</v>
      </c>
      <c r="V7" s="36">
        <v>0.92</v>
      </c>
      <c r="W7" s="36">
        <v>2406.52</v>
      </c>
      <c r="X7" s="36">
        <v>47.52</v>
      </c>
      <c r="Y7" s="36">
        <v>46.27</v>
      </c>
      <c r="Z7" s="36">
        <v>51.71</v>
      </c>
      <c r="AA7" s="36">
        <v>49.69</v>
      </c>
      <c r="AB7" s="36">
        <v>48.61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3538.17</v>
      </c>
      <c r="BF7" s="36">
        <v>3868.31</v>
      </c>
      <c r="BG7" s="36">
        <v>3952.04</v>
      </c>
      <c r="BH7" s="36">
        <v>3867.92</v>
      </c>
      <c r="BI7" s="36">
        <v>3607.3</v>
      </c>
      <c r="BJ7" s="36">
        <v>1749.66</v>
      </c>
      <c r="BK7" s="36">
        <v>1309.43</v>
      </c>
      <c r="BL7" s="36">
        <v>1306.92</v>
      </c>
      <c r="BM7" s="36">
        <v>1203.71</v>
      </c>
      <c r="BN7" s="36">
        <v>1162.3599999999999</v>
      </c>
      <c r="BO7" s="36">
        <v>763.62</v>
      </c>
      <c r="BP7" s="36">
        <v>31.53</v>
      </c>
      <c r="BQ7" s="36">
        <v>31.81</v>
      </c>
      <c r="BR7" s="36">
        <v>32.22</v>
      </c>
      <c r="BS7" s="36">
        <v>33.21</v>
      </c>
      <c r="BT7" s="36">
        <v>33.75</v>
      </c>
      <c r="BU7" s="36">
        <v>54.46</v>
      </c>
      <c r="BV7" s="36">
        <v>67.59</v>
      </c>
      <c r="BW7" s="36">
        <v>68.510000000000005</v>
      </c>
      <c r="BX7" s="36">
        <v>69.739999999999995</v>
      </c>
      <c r="BY7" s="36">
        <v>68.209999999999994</v>
      </c>
      <c r="BZ7" s="36">
        <v>98.53</v>
      </c>
      <c r="CA7" s="36">
        <v>413.09</v>
      </c>
      <c r="CB7" s="36">
        <v>399.85</v>
      </c>
      <c r="CC7" s="36">
        <v>399.88</v>
      </c>
      <c r="CD7" s="36">
        <v>399.82</v>
      </c>
      <c r="CE7" s="36">
        <v>399.73</v>
      </c>
      <c r="CF7" s="36">
        <v>293.08999999999997</v>
      </c>
      <c r="CG7" s="36">
        <v>251.88</v>
      </c>
      <c r="CH7" s="36">
        <v>247.43</v>
      </c>
      <c r="CI7" s="36">
        <v>248.89</v>
      </c>
      <c r="CJ7" s="36">
        <v>250.84</v>
      </c>
      <c r="CK7" s="36">
        <v>139.69999999999999</v>
      </c>
      <c r="CL7" s="36" t="s">
        <v>101</v>
      </c>
      <c r="CM7" s="36" t="s">
        <v>101</v>
      </c>
      <c r="CN7" s="36" t="s">
        <v>101</v>
      </c>
      <c r="CO7" s="36" t="s">
        <v>101</v>
      </c>
      <c r="CP7" s="36" t="s">
        <v>101</v>
      </c>
      <c r="CQ7" s="36">
        <v>38.950000000000003</v>
      </c>
      <c r="CR7" s="36">
        <v>49.29</v>
      </c>
      <c r="CS7" s="36">
        <v>50.32</v>
      </c>
      <c r="CT7" s="36">
        <v>49.89</v>
      </c>
      <c r="CU7" s="36">
        <v>49.39</v>
      </c>
      <c r="CV7" s="36">
        <v>60.01</v>
      </c>
      <c r="CW7" s="36">
        <v>82.14</v>
      </c>
      <c r="CX7" s="36">
        <v>79.14</v>
      </c>
      <c r="CY7" s="36">
        <v>79.69</v>
      </c>
      <c r="CZ7" s="36">
        <v>77.209999999999994</v>
      </c>
      <c r="DA7" s="36">
        <v>80.489999999999995</v>
      </c>
      <c r="DB7" s="36">
        <v>65.599999999999994</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2017-02-08T02:53:01Z</dcterms:created>
  <dcterms:modified xsi:type="dcterms:W3CDTF">2017-02-23T07:41:01Z</dcterms:modified>
  <cp:category/>
</cp:coreProperties>
</file>