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0.25\財務課\財政・電算\財政共有\財政\地方公営企業関係\経営比較分析表\H27決算\HP掲載\"/>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<sst xmlns="http://schemas.openxmlformats.org/spreadsheetml/2006/main" count="217" uniqueCount="107">
  <si>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</si>
  <si>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</si>
  <si>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</si>
  <si>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</si>
  <si>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</si>
  <si>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</si>
  <si>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</si>
  <si>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</si>
  <si>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</si>
  <si>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</si>
  <si>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</si>
  <si>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</si>
  <si>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</si>
  <si>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</si>
  <si>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</si>
  <si>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</si>
  <si>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</si>
  <si>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</si>
  <si>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</si>
  <si>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</si>
  <si>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</si>
  <si>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</si>
  <si>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</si>
  <si>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</si>
  <si>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</si>
  <si>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</si>
  <si>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</si>
  <si>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</si>
  <si>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</si>
  <si>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</si>
  <si>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</si>
  <si>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</si>
  <si>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</si>
  <si>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</si>
  <si>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</si>
  <si>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</si>
  <si>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</si>
  <si>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</si>
  <si>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</si>
  <si>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</si>
  <si>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</si>
  <si>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</si>
  <si>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</si>
  <si>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</si>
  <si>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</si>
  <si>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</si>
  <si>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</si>
  <si>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</si>
  <si>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</si>
  <si>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</si>
  <si>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</si>
  <si>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</si>
  <si>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</si>
  <si>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</si>
  <si>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</si>
  <si>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</si>
  <si>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</si>
  <si>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</si>
  <si>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</si>
  <si>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</si>
  <si>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</si>
  <si>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</si>
  <si>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</si>
  <si>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</si>
  <si>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</si>
  <si>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</si>
  <si>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</si>
  <si>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</si>
  <si>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</si>
  <si>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</si>
  <si>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</si>
  <si>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</si>
  <si>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</si>
  <si>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</si>
  <si>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</si>
  <si>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</si>
  <si>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</si>
  <si>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</si>
  <si>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</si>
  <si>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</si>
  <si>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</si>
  <si>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</si>
  <si>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</si>
  <si>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</si>
  <si>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</si>
  <si>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</si>
  <si>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</si>
  <si>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</si>
  <si>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</si>
  <si>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</si>
  <si>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</si>
  <si>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</si>
  <si>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</si>
  <si>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奈良県　吉野町</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</si>
  <si>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</si>
  <si>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</si>
  <si>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</si>
  <si>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</si>
  <si>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</si>
  <si>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</si>
  <si>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</si>
  <si>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</si>
  <si>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</si>
  <si>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</si>
  <si>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比率に関しては、施設の稼働からは約44年が経過しているが、老朽化配管の更新や下水道事業に伴う配水管布設替え等により、現時点では法定耐用年数を超えた配管が存在しないが、当初稼働以降に行った給水エリア拡張事業で布設した配管や更新時期が古い配管で耐用年数が迫っている延長が今後短期間に増加していく傾向にある。
・管路更新率に関しては、耐用年数を超えた配管が存在しないことと、下水道事業の縮小の影響により、事業が減少している。</t>
    <rPh sb="1" eb="3">
      <t>カンロ</t>
    </rPh>
    <rPh sb="3" eb="6">
      <t>ケイネンカ</t>
    </rPh>
    <rPh sb="6" eb="8">
      <t>ヒリツ</t>
    </rPh>
    <rPh sb="9" eb="10">
      <t>カン</t>
    </rPh>
    <rPh sb="14" eb="16">
      <t>シセツ</t>
    </rPh>
    <rPh sb="17" eb="19">
      <t>カドウ</t>
    </rPh>
    <rPh sb="22" eb="23">
      <t>ヤク</t>
    </rPh>
    <rPh sb="25" eb="26">
      <t>ネン</t>
    </rPh>
    <rPh sb="27" eb="29">
      <t>ケイカ</t>
    </rPh>
    <rPh sb="35" eb="38">
      <t>ロウキュウカ</t>
    </rPh>
    <rPh sb="38" eb="40">
      <t>ハイカン</t>
    </rPh>
    <rPh sb="41" eb="43">
      <t>コウシン</t>
    </rPh>
    <rPh sb="44" eb="47">
      <t>ゲスイドウ</t>
    </rPh>
    <rPh sb="47" eb="49">
      <t>ジギョウ</t>
    </rPh>
    <rPh sb="50" eb="51">
      <t>トモナ</t>
    </rPh>
    <rPh sb="52" eb="55">
      <t>ハイスイカン</t>
    </rPh>
    <rPh sb="55" eb="57">
      <t>フセツ</t>
    </rPh>
    <rPh sb="57" eb="58">
      <t>カ</t>
    </rPh>
    <rPh sb="59" eb="60">
      <t>トウ</t>
    </rPh>
    <rPh sb="64" eb="67">
      <t>ゲンジテン</t>
    </rPh>
    <rPh sb="69" eb="71">
      <t>ホウテイ</t>
    </rPh>
    <rPh sb="71" eb="73">
      <t>タイヨウ</t>
    </rPh>
    <rPh sb="73" eb="75">
      <t>ネンスウ</t>
    </rPh>
    <rPh sb="76" eb="77">
      <t>コ</t>
    </rPh>
    <rPh sb="79" eb="81">
      <t>ハイカン</t>
    </rPh>
    <rPh sb="82" eb="84">
      <t>ソンザイ</t>
    </rPh>
    <rPh sb="89" eb="91">
      <t>トウショ</t>
    </rPh>
    <rPh sb="91" eb="93">
      <t>カドウ</t>
    </rPh>
    <rPh sb="93" eb="95">
      <t>イコウ</t>
    </rPh>
    <rPh sb="96" eb="97">
      <t>オコナ</t>
    </rPh>
    <rPh sb="99" eb="101">
      <t>キュウスイ</t>
    </rPh>
    <rPh sb="104" eb="106">
      <t>カクチョウ</t>
    </rPh>
    <rPh sb="106" eb="108">
      <t>ジギョウ</t>
    </rPh>
    <rPh sb="109" eb="111">
      <t>フセツ</t>
    </rPh>
    <rPh sb="113" eb="115">
      <t>ハイカン</t>
    </rPh>
    <rPh sb="116" eb="118">
      <t>コウシン</t>
    </rPh>
    <rPh sb="118" eb="120">
      <t>ジキ</t>
    </rPh>
    <rPh sb="121" eb="122">
      <t>フル</t>
    </rPh>
    <rPh sb="123" eb="125">
      <t>ハイカン</t>
    </rPh>
    <rPh sb="126" eb="128">
      <t>タイヨウ</t>
    </rPh>
    <rPh sb="128" eb="130">
      <t>ネンスウ</t>
    </rPh>
    <rPh sb="131" eb="132">
      <t>セマ</t>
    </rPh>
    <rPh sb="136" eb="138">
      <t>エンチョウ</t>
    </rPh>
    <rPh sb="139" eb="141">
      <t>コンゴ</t>
    </rPh>
    <rPh sb="141" eb="144">
      <t>タンキカン</t>
    </rPh>
    <rPh sb="145" eb="147">
      <t>ゾウカ</t>
    </rPh>
    <rPh sb="151" eb="153">
      <t>ケイコウ</t>
    </rPh>
    <rPh sb="159" eb="161">
      <t>カンロ</t>
    </rPh>
    <rPh sb="161" eb="163">
      <t>コウシン</t>
    </rPh>
    <rPh sb="163" eb="164">
      <t>リツ</t>
    </rPh>
    <rPh sb="165" eb="166">
      <t>カン</t>
    </rPh>
    <rPh sb="170" eb="172">
      <t>タイヨウ</t>
    </rPh>
    <rPh sb="172" eb="174">
      <t>ネンスウ</t>
    </rPh>
    <rPh sb="175" eb="176">
      <t>コ</t>
    </rPh>
    <rPh sb="178" eb="180">
      <t>ハイカン</t>
    </rPh>
    <rPh sb="181" eb="183">
      <t>ソンザイ</t>
    </rPh>
    <rPh sb="190" eb="193">
      <t>ゲスイドウ</t>
    </rPh>
    <rPh sb="193" eb="195">
      <t>ジギョウ</t>
    </rPh>
    <rPh sb="196" eb="198">
      <t>シュクショウ</t>
    </rPh>
    <rPh sb="199" eb="201">
      <t>エイキョウ</t>
    </rPh>
    <rPh sb="205" eb="207">
      <t>ジギョウ</t>
    </rPh>
    <rPh sb="208" eb="210">
      <t>ゲンショウ</t>
    </rPh>
    <phoneticPr fontId="4"/>
  </si>
  <si>
    <t>過疎化による人口の減少により年々給水量は落ち込んでおり、今後もその傾向は進んでいくと思われる。
一方費用面に関しては、飯貝浄水場等の施設の維持コストの削減が難しく、老朽化の進んだ配管の更新が必要な時期が近いことから今後費用が増加していく傾向にある。
又、平成29年度からは簡易水道施設が上水道へ統合されるため、この状況は悪化していくことが予想される。
これらのことから、施設を適正に運営するうえで、簡易水道統合時において、上水道料金よりも低く価格設定されているエリアの簡易水道料金を引き上げ、現行の上水道料金へ料金を統一する方向で料金改定していくことを検討している。</t>
    <rPh sb="0" eb="3">
      <t>カソカ</t>
    </rPh>
    <rPh sb="6" eb="8">
      <t>ジンコウ</t>
    </rPh>
    <rPh sb="9" eb="11">
      <t>ゲンショウ</t>
    </rPh>
    <rPh sb="14" eb="16">
      <t>ネンネン</t>
    </rPh>
    <rPh sb="16" eb="18">
      <t>キュウスイ</t>
    </rPh>
    <rPh sb="18" eb="19">
      <t>リョウ</t>
    </rPh>
    <rPh sb="20" eb="21">
      <t>オ</t>
    </rPh>
    <rPh sb="22" eb="23">
      <t>コ</t>
    </rPh>
    <rPh sb="28" eb="30">
      <t>コンゴ</t>
    </rPh>
    <rPh sb="33" eb="35">
      <t>ケイコウ</t>
    </rPh>
    <rPh sb="36" eb="37">
      <t>スス</t>
    </rPh>
    <rPh sb="42" eb="43">
      <t>オモ</t>
    </rPh>
    <rPh sb="59" eb="61">
      <t>イイガイ</t>
    </rPh>
    <rPh sb="61" eb="64">
      <t>ジョウスイジョウ</t>
    </rPh>
    <rPh sb="64" eb="65">
      <t>トウ</t>
    </rPh>
    <rPh sb="75" eb="77">
      <t>サクゲン</t>
    </rPh>
    <rPh sb="78" eb="79">
      <t>ムズカ</t>
    </rPh>
    <rPh sb="107" eb="109">
      <t>コンゴ</t>
    </rPh>
    <rPh sb="109" eb="111">
      <t>ヒヨウ</t>
    </rPh>
    <rPh sb="112" eb="114">
      <t>ゾウカ</t>
    </rPh>
    <rPh sb="118" eb="120">
      <t>ケイコウ</t>
    </rPh>
    <rPh sb="125" eb="126">
      <t>マタ</t>
    </rPh>
    <rPh sb="136" eb="138">
      <t>カンイ</t>
    </rPh>
    <rPh sb="138" eb="140">
      <t>スイドウ</t>
    </rPh>
    <rPh sb="140" eb="142">
      <t>シセツ</t>
    </rPh>
    <rPh sb="143" eb="146">
      <t>ジョウスイドウ</t>
    </rPh>
    <rPh sb="147" eb="149">
      <t>トウゴウ</t>
    </rPh>
    <rPh sb="157" eb="159">
      <t>ジョウキョウ</t>
    </rPh>
    <rPh sb="160" eb="162">
      <t>アッカ</t>
    </rPh>
    <rPh sb="169" eb="171">
      <t>ヨソウ</t>
    </rPh>
    <rPh sb="185" eb="187">
      <t>シセツ</t>
    </rPh>
    <rPh sb="188" eb="190">
      <t>テキセイ</t>
    </rPh>
    <rPh sb="191" eb="193">
      <t>ウンエイ</t>
    </rPh>
    <rPh sb="199" eb="201">
      <t>カンイ</t>
    </rPh>
    <rPh sb="201" eb="203">
      <t>スイドウ</t>
    </rPh>
    <rPh sb="203" eb="205">
      <t>トウゴウ</t>
    </rPh>
    <rPh sb="205" eb="206">
      <t>ジ</t>
    </rPh>
    <rPh sb="211" eb="214">
      <t>ジョウスイドウ</t>
    </rPh>
    <rPh sb="214" eb="216">
      <t>リョウキン</t>
    </rPh>
    <rPh sb="219" eb="220">
      <t>ヒク</t>
    </rPh>
    <rPh sb="221" eb="223">
      <t>カカク</t>
    </rPh>
    <rPh sb="223" eb="225">
      <t>セッテイ</t>
    </rPh>
    <rPh sb="234" eb="236">
      <t>カンイ</t>
    </rPh>
    <rPh sb="236" eb="238">
      <t>スイドウ</t>
    </rPh>
    <rPh sb="238" eb="240">
      <t>リョウキン</t>
    </rPh>
    <rPh sb="241" eb="242">
      <t>ヒ</t>
    </rPh>
    <rPh sb="243" eb="244">
      <t>ア</t>
    </rPh>
    <rPh sb="246" eb="248">
      <t>ゲンコウ</t>
    </rPh>
    <rPh sb="249" eb="252">
      <t>ジョウスイドウ</t>
    </rPh>
    <rPh sb="252" eb="254">
      <t>リョウキン</t>
    </rPh>
    <rPh sb="255" eb="257">
      <t>リョウキン</t>
    </rPh>
    <rPh sb="258" eb="260">
      <t>トウイツ</t>
    </rPh>
    <rPh sb="262" eb="264">
      <t>ホウコウ</t>
    </rPh>
    <rPh sb="265" eb="267">
      <t>リョウキン</t>
    </rPh>
    <rPh sb="267" eb="269">
      <t>カイテイ</t>
    </rPh>
    <rPh sb="276" eb="278">
      <t>ケントウ</t>
    </rPh>
    <phoneticPr fontId="4"/>
  </si>
  <si>
    <t xml:space="preserve">・経常収支比率に関しては、100％超を維持し、平成25年度以降は上昇傾向にあったが、平成27年度は減少となった。その要因としては、平成25年度から平成28年度にかけて行われる簡易水道統合整備事業に係る給水分担金収入の発生、及び会計制度改正によるみなし償却制度廃止に伴う長期前受金戻入益によるものと、営業外収益の減少によるものである。
・料金回収率に関しては、100％以下を推移している状況にあり、平成25年度までは減少傾向にあるが平成26年度は上昇している。
平成25年度までの減少の要因としては、人口の減少に伴う給水収益の減少に対して、施設の維持や減価償却費に要する費用が一定水準必要となっており、給水収益に対して維持費用が過大となっている状況にあるためである。
平成26年度における上昇に関しては、会計制度改正によるみなし償却制度廃止に伴う長期前受金戻入益によるものである。
平成27年度における減少に関しては、人口減少に伴う給水収益の減少によるものである。
・施設利用率に関しては、過疎化に伴う人口の減少により年々低下している状況にある。
・有収率は比較的安定しているが、これは継続実施している漏水調査業務委託の成果であると考えられ、今後も継続予定である。
</t>
    <rPh sb="42" eb="44">
      <t>ヘイセイ</t>
    </rPh>
    <rPh sb="46" eb="48">
      <t>ネンド</t>
    </rPh>
    <rPh sb="49" eb="51">
      <t>ゲンショウ</t>
    </rPh>
    <rPh sb="149" eb="152">
      <t>エイギョウガイ</t>
    </rPh>
    <rPh sb="152" eb="154">
      <t>シュウエキ</t>
    </rPh>
    <rPh sb="155" eb="157">
      <t>ゲンショウ</t>
    </rPh>
    <rPh sb="390" eb="392">
      <t>ヘイセイ</t>
    </rPh>
    <rPh sb="394" eb="396">
      <t>ネンド</t>
    </rPh>
    <rPh sb="400" eb="402">
      <t>ゲンショウ</t>
    </rPh>
    <rPh sb="403" eb="404">
      <t>カン</t>
    </rPh>
    <rPh sb="408" eb="410">
      <t>ジンコウ</t>
    </rPh>
    <rPh sb="410" eb="412">
      <t>ゲンショウ</t>
    </rPh>
    <rPh sb="413" eb="414">
      <t>トモナ</t>
    </rPh>
    <rPh sb="415" eb="417">
      <t>キュウスイ</t>
    </rPh>
    <rPh sb="417" eb="419">
      <t>シュウエキ</t>
    </rPh>
    <rPh sb="420" eb="422">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</si>
</sst>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22" fillId="0" borderId="9" xfId="0" applyFont="1" applyBorder="1" applyAlignment="1">
      <alignment horizontal="left" vertical="center"/>
    </xf>
    <xf numFmtId="0" fontId="22" fillId="0" borderId="0" xfId="0" applyFont="1" applyBorder="1" applyAlignment="1">
      <alignment horizontal="left" vertical="center"/>
    </xf>
    <xf numFmtId="0" fontId="22" fillId="0" borderId="10" xfId="0" applyFont="1" applyBorder="1" applyAlignment="1">
      <alignment horizontal="left" vertical="center"/>
    </xf>
    <xf numFmtId="0" fontId="18" fillId="0" borderId="11"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
                  <c:v>0</c:v>
                </c:pt>
                <c:pt idx="1">
                  <c:v>0.9</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226410640"/>
        <c:axId val="226411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226410640"/>
        <c:axId val="226411032"/>
      </c:lineChart>
      <c:dateAx>
        <c:axId val="226410640"/>
        <c:scaling>
          <c:orientation val="minMax"/>
        </c:scaling>
        <c:delete val="1"/>
        <c:axPos val="b"/>
        <c:numFmt formatCode="ge" sourceLinked="1"/>
        <c:majorTickMark val="none"/>
        <c:minorTickMark val="none"/>
        <c:tickLblPos val="none"/>
        <c:crossAx val="226411032"/>
        <c:crosses val="autoZero"/>
        <c:auto val="1"/>
        <c:lblOffset val="100"/>
        <c:baseTimeUnit val="years"/>
      </c:dateAx>
      <c:valAx>
        <c:axId val="226411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41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31.64</c:v>
                </c:pt>
                <c:pt idx="1">
                  <c:v>31.19</c:v>
                </c:pt>
                <c:pt idx="2">
                  <c:v>29.7</c:v>
                </c:pt>
                <c:pt idx="3">
                  <c:v>28.98</c:v>
                </c:pt>
                <c:pt idx="4">
                  <c:v>28.01</c:v>
                </c:pt>
              </c:numCache>
            </c:numRef>
          </c:val>
        </c:ser>
        <c:dLbls>
          <c:showLegendKey val="0"/>
          <c:showVal val="0"/>
          <c:showCatName val="0"/>
          <c:showSerName val="0"/>
          <c:showPercent val="0"/>
          <c:showBubbleSize val="0"/>
        </c:dLbls>
        <c:gapWidth val="150"/>
        <c:axId val="230375152"/>
        <c:axId val="23037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230375152"/>
        <c:axId val="230375544"/>
      </c:lineChart>
      <c:dateAx>
        <c:axId val="230375152"/>
        <c:scaling>
          <c:orientation val="minMax"/>
        </c:scaling>
        <c:delete val="1"/>
        <c:axPos val="b"/>
        <c:numFmt formatCode="ge" sourceLinked="1"/>
        <c:majorTickMark val="none"/>
        <c:minorTickMark val="none"/>
        <c:tickLblPos val="none"/>
        <c:crossAx val="230375544"/>
        <c:crosses val="autoZero"/>
        <c:auto val="1"/>
        <c:lblOffset val="100"/>
        <c:baseTimeUnit val="years"/>
      </c:dateAx>
      <c:valAx>
        <c:axId val="23037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7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87.43</c:v>
                </c:pt>
                <c:pt idx="1">
                  <c:v>87.95</c:v>
                </c:pt>
                <c:pt idx="2">
                  <c:v>87</c:v>
                </c:pt>
                <c:pt idx="3">
                  <c:v>87.54</c:v>
                </c:pt>
                <c:pt idx="4">
                  <c:v>87.29</c:v>
                </c:pt>
              </c:numCache>
            </c:numRef>
          </c:val>
        </c:ser>
        <c:dLbls>
          <c:showLegendKey val="0"/>
          <c:showVal val="0"/>
          <c:showCatName val="0"/>
          <c:showSerName val="0"/>
          <c:showPercent val="0"/>
          <c:showBubbleSize val="0"/>
        </c:dLbls>
        <c:gapWidth val="150"/>
        <c:axId val="230376720"/>
        <c:axId val="230377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230376720"/>
        <c:axId val="230377112"/>
      </c:lineChart>
      <c:dateAx>
        <c:axId val="230376720"/>
        <c:scaling>
          <c:orientation val="minMax"/>
        </c:scaling>
        <c:delete val="1"/>
        <c:axPos val="b"/>
        <c:numFmt formatCode="ge" sourceLinked="1"/>
        <c:majorTickMark val="none"/>
        <c:minorTickMark val="none"/>
        <c:tickLblPos val="none"/>
        <c:crossAx val="230377112"/>
        <c:crosses val="autoZero"/>
        <c:auto val="1"/>
        <c:lblOffset val="100"/>
        <c:baseTimeUnit val="years"/>
      </c:dateAx>
      <c:valAx>
        <c:axId val="23037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7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104.24</c:v>
                </c:pt>
                <c:pt idx="1">
                  <c:v>103.93</c:v>
                </c:pt>
                <c:pt idx="2">
                  <c:v>104.67</c:v>
                </c:pt>
                <c:pt idx="3">
                  <c:v>114.3</c:v>
                </c:pt>
                <c:pt idx="4">
                  <c:v>109.2</c:v>
                </c:pt>
              </c:numCache>
            </c:numRef>
          </c:val>
        </c:ser>
        <c:dLbls>
          <c:showLegendKey val="0"/>
          <c:showVal val="0"/>
          <c:showCatName val="0"/>
          <c:showSerName val="0"/>
          <c:showPercent val="0"/>
          <c:showBubbleSize val="0"/>
        </c:dLbls>
        <c:gapWidth val="150"/>
        <c:axId val="226412208"/>
        <c:axId val="22641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226412208"/>
        <c:axId val="226412600"/>
      </c:lineChart>
      <c:dateAx>
        <c:axId val="226412208"/>
        <c:scaling>
          <c:orientation val="minMax"/>
        </c:scaling>
        <c:delete val="1"/>
        <c:axPos val="b"/>
        <c:numFmt formatCode="ge" sourceLinked="1"/>
        <c:majorTickMark val="none"/>
        <c:minorTickMark val="none"/>
        <c:tickLblPos val="none"/>
        <c:crossAx val="226412600"/>
        <c:crosses val="autoZero"/>
        <c:auto val="1"/>
        <c:lblOffset val="100"/>
        <c:baseTimeUnit val="years"/>
      </c:dateAx>
      <c:valAx>
        <c:axId val="226412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2641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23.77</c:v>
                </c:pt>
                <c:pt idx="1">
                  <c:v>25.05</c:v>
                </c:pt>
                <c:pt idx="2">
                  <c:v>26.62</c:v>
                </c:pt>
                <c:pt idx="3">
                  <c:v>38.21</c:v>
                </c:pt>
                <c:pt idx="4">
                  <c:v>40.35</c:v>
                </c:pt>
              </c:numCache>
            </c:numRef>
          </c:val>
        </c:ser>
        <c:dLbls>
          <c:showLegendKey val="0"/>
          <c:showVal val="0"/>
          <c:showCatName val="0"/>
          <c:showSerName val="0"/>
          <c:showPercent val="0"/>
          <c:showBubbleSize val="0"/>
        </c:dLbls>
        <c:gapWidth val="150"/>
        <c:axId val="226064024"/>
        <c:axId val="226413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226064024"/>
        <c:axId val="226413384"/>
      </c:lineChart>
      <c:dateAx>
        <c:axId val="226064024"/>
        <c:scaling>
          <c:orientation val="minMax"/>
        </c:scaling>
        <c:delete val="1"/>
        <c:axPos val="b"/>
        <c:numFmt formatCode="ge" sourceLinked="1"/>
        <c:majorTickMark val="none"/>
        <c:minorTickMark val="none"/>
        <c:tickLblPos val="none"/>
        <c:crossAx val="226413384"/>
        <c:crosses val="autoZero"/>
        <c:auto val="1"/>
        <c:lblOffset val="100"/>
        <c:baseTimeUnit val="years"/>
      </c:dateAx>
      <c:valAx>
        <c:axId val="226413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6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004936"/>
        <c:axId val="23000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230004936"/>
        <c:axId val="230005328"/>
      </c:lineChart>
      <c:dateAx>
        <c:axId val="230004936"/>
        <c:scaling>
          <c:orientation val="minMax"/>
        </c:scaling>
        <c:delete val="1"/>
        <c:axPos val="b"/>
        <c:numFmt formatCode="ge" sourceLinked="1"/>
        <c:majorTickMark val="none"/>
        <c:minorTickMark val="none"/>
        <c:tickLblPos val="none"/>
        <c:crossAx val="230005328"/>
        <c:crosses val="autoZero"/>
        <c:auto val="1"/>
        <c:lblOffset val="100"/>
        <c:baseTimeUnit val="years"/>
      </c:dateAx>
      <c:valAx>
        <c:axId val="23000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0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0006504"/>
        <c:axId val="23000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230006504"/>
        <c:axId val="230006896"/>
      </c:lineChart>
      <c:dateAx>
        <c:axId val="230006504"/>
        <c:scaling>
          <c:orientation val="minMax"/>
        </c:scaling>
        <c:delete val="1"/>
        <c:axPos val="b"/>
        <c:numFmt formatCode="ge" sourceLinked="1"/>
        <c:majorTickMark val="none"/>
        <c:minorTickMark val="none"/>
        <c:tickLblPos val="none"/>
        <c:crossAx val="230006896"/>
        <c:crosses val="autoZero"/>
        <c:auto val="1"/>
        <c:lblOffset val="100"/>
        <c:baseTimeUnit val="years"/>
      </c:dateAx>
      <c:valAx>
        <c:axId val="23000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06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2302.85</c:v>
                </c:pt>
                <c:pt idx="1">
                  <c:v>949.03</c:v>
                </c:pt>
                <c:pt idx="2">
                  <c:v>1834.89</c:v>
                </c:pt>
                <c:pt idx="3">
                  <c:v>330.64</c:v>
                </c:pt>
                <c:pt idx="4">
                  <c:v>368.5</c:v>
                </c:pt>
              </c:numCache>
            </c:numRef>
          </c:val>
        </c:ser>
        <c:dLbls>
          <c:showLegendKey val="0"/>
          <c:showVal val="0"/>
          <c:showCatName val="0"/>
          <c:showSerName val="0"/>
          <c:showPercent val="0"/>
          <c:showBubbleSize val="0"/>
        </c:dLbls>
        <c:gapWidth val="150"/>
        <c:axId val="230008072"/>
        <c:axId val="23000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230008072"/>
        <c:axId val="230008464"/>
      </c:lineChart>
      <c:dateAx>
        <c:axId val="230008072"/>
        <c:scaling>
          <c:orientation val="minMax"/>
        </c:scaling>
        <c:delete val="1"/>
        <c:axPos val="b"/>
        <c:numFmt formatCode="ge" sourceLinked="1"/>
        <c:majorTickMark val="none"/>
        <c:minorTickMark val="none"/>
        <c:tickLblPos val="none"/>
        <c:crossAx val="230008464"/>
        <c:crosses val="autoZero"/>
        <c:auto val="1"/>
        <c:lblOffset val="100"/>
        <c:baseTimeUnit val="years"/>
      </c:dateAx>
      <c:valAx>
        <c:axId val="23000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0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829.88</c:v>
                </c:pt>
                <c:pt idx="1">
                  <c:v>797.97</c:v>
                </c:pt>
                <c:pt idx="2">
                  <c:v>798.07</c:v>
                </c:pt>
                <c:pt idx="3">
                  <c:v>755.37</c:v>
                </c:pt>
                <c:pt idx="4">
                  <c:v>728.36</c:v>
                </c:pt>
              </c:numCache>
            </c:numRef>
          </c:val>
        </c:ser>
        <c:dLbls>
          <c:showLegendKey val="0"/>
          <c:showVal val="0"/>
          <c:showCatName val="0"/>
          <c:showSerName val="0"/>
          <c:showPercent val="0"/>
          <c:showBubbleSize val="0"/>
        </c:dLbls>
        <c:gapWidth val="150"/>
        <c:axId val="230095832"/>
        <c:axId val="23009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230095832"/>
        <c:axId val="230096224"/>
      </c:lineChart>
      <c:dateAx>
        <c:axId val="230095832"/>
        <c:scaling>
          <c:orientation val="minMax"/>
        </c:scaling>
        <c:delete val="1"/>
        <c:axPos val="b"/>
        <c:numFmt formatCode="ge" sourceLinked="1"/>
        <c:majorTickMark val="none"/>
        <c:minorTickMark val="none"/>
        <c:tickLblPos val="none"/>
        <c:crossAx val="230096224"/>
        <c:crosses val="autoZero"/>
        <c:auto val="1"/>
        <c:lblOffset val="100"/>
        <c:baseTimeUnit val="years"/>
      </c:dateAx>
      <c:valAx>
        <c:axId val="230096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009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94.21</c:v>
                </c:pt>
                <c:pt idx="1">
                  <c:v>94.01</c:v>
                </c:pt>
                <c:pt idx="2">
                  <c:v>88.09</c:v>
                </c:pt>
                <c:pt idx="3">
                  <c:v>96.16</c:v>
                </c:pt>
                <c:pt idx="4">
                  <c:v>93.11</c:v>
                </c:pt>
              </c:numCache>
            </c:numRef>
          </c:val>
        </c:ser>
        <c:dLbls>
          <c:showLegendKey val="0"/>
          <c:showVal val="0"/>
          <c:showCatName val="0"/>
          <c:showSerName val="0"/>
          <c:showPercent val="0"/>
          <c:showBubbleSize val="0"/>
        </c:dLbls>
        <c:gapWidth val="150"/>
        <c:axId val="230097400"/>
        <c:axId val="23009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230097400"/>
        <c:axId val="230097792"/>
      </c:lineChart>
      <c:dateAx>
        <c:axId val="230097400"/>
        <c:scaling>
          <c:orientation val="minMax"/>
        </c:scaling>
        <c:delete val="1"/>
        <c:axPos val="b"/>
        <c:numFmt formatCode="ge" sourceLinked="1"/>
        <c:majorTickMark val="none"/>
        <c:minorTickMark val="none"/>
        <c:tickLblPos val="none"/>
        <c:crossAx val="230097792"/>
        <c:crosses val="autoZero"/>
        <c:auto val="1"/>
        <c:lblOffset val="100"/>
        <c:baseTimeUnit val="years"/>
      </c:dateAx>
      <c:valAx>
        <c:axId val="23009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097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265.31</c:v>
                </c:pt>
                <c:pt idx="1">
                  <c:v>267.61</c:v>
                </c:pt>
                <c:pt idx="2">
                  <c:v>284.58</c:v>
                </c:pt>
                <c:pt idx="3">
                  <c:v>262.69</c:v>
                </c:pt>
                <c:pt idx="4">
                  <c:v>270.99</c:v>
                </c:pt>
              </c:numCache>
            </c:numRef>
          </c:val>
        </c:ser>
        <c:dLbls>
          <c:showLegendKey val="0"/>
          <c:showVal val="0"/>
          <c:showCatName val="0"/>
          <c:showSerName val="0"/>
          <c:showPercent val="0"/>
          <c:showBubbleSize val="0"/>
        </c:dLbls>
        <c:gapWidth val="150"/>
        <c:axId val="230373584"/>
        <c:axId val="230373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230373584"/>
        <c:axId val="230373976"/>
      </c:lineChart>
      <c:dateAx>
        <c:axId val="230373584"/>
        <c:scaling>
          <c:orientation val="minMax"/>
        </c:scaling>
        <c:delete val="1"/>
        <c:axPos val="b"/>
        <c:numFmt formatCode="ge" sourceLinked="1"/>
        <c:majorTickMark val="none"/>
        <c:minorTickMark val="none"/>
        <c:tickLblPos val="none"/>
        <c:crossAx val="230373976"/>
        <c:crosses val="autoZero"/>
        <c:auto val="1"/>
        <c:lblOffset val="100"/>
        <c:baseTimeUnit val="years"/>
      </c:dateAx>
      <c:valAx>
        <c:axId val="230373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037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奈良県　吉野町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A8</v>
      </c>
      <c r="AA8" s="53"/>
      <c r="AB8" s="53"/>
      <c r="AC8" s="53"/>
      <c r="AD8" s="53"/>
      <c r="AE8" s="53"/>
      <c r="AF8" s="53"/>
      <c r="AG8" s="54"/>
      <c r="AH8" s="3"/>
      <c r="AI8" s="55">
        <f>データ!Q6</f>
        <v>7869</v>
      </c>
      <c r="AJ8" s="56"/>
      <c r="AK8" s="56"/>
      <c r="AL8" s="56"/>
      <c r="AM8" s="56"/>
      <c r="AN8" s="56"/>
      <c r="AO8" s="56"/>
      <c r="AP8" s="57"/>
      <c r="AQ8" s="47">
        <f>データ!R6</f>
        <v>95.65</v>
      </c>
      <c r="AR8" s="47"/>
      <c r="AS8" s="47"/>
      <c r="AT8" s="47"/>
      <c r="AU8" s="47"/>
      <c r="AV8" s="47"/>
      <c r="AW8" s="47"/>
      <c r="AX8" s="47"/>
      <c r="AY8" s="47">
        <f>データ!S6</f>
        <v>82.27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68.319999999999993</v>
      </c>
      <c r="K10" s="47"/>
      <c r="L10" s="47"/>
      <c r="M10" s="47"/>
      <c r="N10" s="47"/>
      <c r="O10" s="47"/>
      <c r="P10" s="47"/>
      <c r="Q10" s="47"/>
      <c r="R10" s="47">
        <f>データ!O6</f>
        <v>66</v>
      </c>
      <c r="S10" s="47"/>
      <c r="T10" s="47"/>
      <c r="U10" s="47"/>
      <c r="V10" s="47"/>
      <c r="W10" s="47"/>
      <c r="X10" s="47"/>
      <c r="Y10" s="47"/>
      <c r="Z10" s="78">
        <f>データ!P6</f>
        <v>4644</v>
      </c>
      <c r="AA10" s="78"/>
      <c r="AB10" s="78"/>
      <c r="AC10" s="78"/>
      <c r="AD10" s="78"/>
      <c r="AE10" s="78"/>
      <c r="AF10" s="78"/>
      <c r="AG10" s="78"/>
      <c r="AH10" s="2"/>
      <c r="AI10" s="78">
        <f>データ!T6</f>
        <v>5145</v>
      </c>
      <c r="AJ10" s="78"/>
      <c r="AK10" s="78"/>
      <c r="AL10" s="78"/>
      <c r="AM10" s="78"/>
      <c r="AN10" s="78"/>
      <c r="AO10" s="78"/>
      <c r="AP10" s="78"/>
      <c r="AQ10" s="47">
        <f>データ!U6</f>
        <v>11.33</v>
      </c>
      <c r="AR10" s="47"/>
      <c r="AS10" s="47"/>
      <c r="AT10" s="47"/>
      <c r="AU10" s="47"/>
      <c r="AV10" s="47"/>
      <c r="AW10" s="47"/>
      <c r="AX10" s="47"/>
      <c r="AY10" s="47">
        <f>データ!V6</f>
        <v>454.1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9" t="s">
        <v>35</v>
      </c>
      <c r="BM64" s="80"/>
      <c r="BN64" s="80"/>
      <c r="BO64" s="80"/>
      <c r="BP64" s="80"/>
      <c r="BQ64" s="80"/>
      <c r="BR64" s="80"/>
      <c r="BS64" s="80"/>
      <c r="BT64" s="80"/>
      <c r="BU64" s="80"/>
      <c r="BV64" s="80"/>
      <c r="BW64" s="80"/>
      <c r="BX64" s="80"/>
      <c r="BY64" s="80"/>
      <c r="BZ64" s="81"/>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2"/>
      <c r="BM65" s="83"/>
      <c r="BN65" s="83"/>
      <c r="BO65" s="83"/>
      <c r="BP65" s="83"/>
      <c r="BQ65" s="83"/>
      <c r="BR65" s="83"/>
      <c r="BS65" s="83"/>
      <c r="BT65" s="83"/>
      <c r="BU65" s="83"/>
      <c r="BV65" s="83"/>
      <c r="BW65" s="83"/>
      <c r="BX65" s="83"/>
      <c r="BY65" s="83"/>
      <c r="BZ65" s="84"/>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5"/>
      <c r="BM82" s="86"/>
      <c r="BN82" s="86"/>
      <c r="BO82" s="86"/>
      <c r="BP82" s="86"/>
      <c r="BQ82" s="86"/>
      <c r="BR82" s="86"/>
      <c r="BS82" s="86"/>
      <c r="BT82" s="86"/>
      <c r="BU82" s="86"/>
      <c r="BV82" s="86"/>
      <c r="BW82" s="86"/>
      <c r="BX82" s="86"/>
      <c r="BY82" s="86"/>
      <c r="BZ82" s="87"/>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9" t="s">
        <v>49</v>
      </c>
      <c r="I3" s="90"/>
      <c r="J3" s="90"/>
      <c r="K3" s="90"/>
      <c r="L3" s="90"/>
      <c r="M3" s="90"/>
      <c r="N3" s="90"/>
      <c r="O3" s="90"/>
      <c r="P3" s="90"/>
      <c r="Q3" s="90"/>
      <c r="R3" s="90"/>
      <c r="S3" s="90"/>
      <c r="T3" s="90"/>
      <c r="U3" s="90"/>
      <c r="V3" s="91"/>
      <c r="W3" s="95" t="s">
        <v>50</v>
      </c>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t="s">
        <v>51</v>
      </c>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row>
    <row r="4" spans="1:143">
      <c r="A4" s="26" t="s">
        <v>52</v>
      </c>
      <c r="B4" s="28"/>
      <c r="C4" s="28"/>
      <c r="D4" s="28"/>
      <c r="E4" s="28"/>
      <c r="F4" s="28"/>
      <c r="G4" s="28"/>
      <c r="H4" s="92"/>
      <c r="I4" s="93"/>
      <c r="J4" s="93"/>
      <c r="K4" s="93"/>
      <c r="L4" s="93"/>
      <c r="M4" s="93"/>
      <c r="N4" s="93"/>
      <c r="O4" s="93"/>
      <c r="P4" s="93"/>
      <c r="Q4" s="93"/>
      <c r="R4" s="93"/>
      <c r="S4" s="93"/>
      <c r="T4" s="93"/>
      <c r="U4" s="93"/>
      <c r="V4" s="94"/>
      <c r="W4" s="88" t="s">
        <v>53</v>
      </c>
      <c r="X4" s="88"/>
      <c r="Y4" s="88"/>
      <c r="Z4" s="88"/>
      <c r="AA4" s="88"/>
      <c r="AB4" s="88"/>
      <c r="AC4" s="88"/>
      <c r="AD4" s="88"/>
      <c r="AE4" s="88"/>
      <c r="AF4" s="88"/>
      <c r="AG4" s="88"/>
      <c r="AH4" s="88" t="s">
        <v>54</v>
      </c>
      <c r="AI4" s="88"/>
      <c r="AJ4" s="88"/>
      <c r="AK4" s="88"/>
      <c r="AL4" s="88"/>
      <c r="AM4" s="88"/>
      <c r="AN4" s="88"/>
      <c r="AO4" s="88"/>
      <c r="AP4" s="88"/>
      <c r="AQ4" s="88"/>
      <c r="AR4" s="88"/>
      <c r="AS4" s="88" t="s">
        <v>55</v>
      </c>
      <c r="AT4" s="88"/>
      <c r="AU4" s="88"/>
      <c r="AV4" s="88"/>
      <c r="AW4" s="88"/>
      <c r="AX4" s="88"/>
      <c r="AY4" s="88"/>
      <c r="AZ4" s="88"/>
      <c r="BA4" s="88"/>
      <c r="BB4" s="88"/>
      <c r="BC4" s="88"/>
      <c r="BD4" s="88" t="s">
        <v>56</v>
      </c>
      <c r="BE4" s="88"/>
      <c r="BF4" s="88"/>
      <c r="BG4" s="88"/>
      <c r="BH4" s="88"/>
      <c r="BI4" s="88"/>
      <c r="BJ4" s="88"/>
      <c r="BK4" s="88"/>
      <c r="BL4" s="88"/>
      <c r="BM4" s="88"/>
      <c r="BN4" s="88"/>
      <c r="BO4" s="88" t="s">
        <v>57</v>
      </c>
      <c r="BP4" s="88"/>
      <c r="BQ4" s="88"/>
      <c r="BR4" s="88"/>
      <c r="BS4" s="88"/>
      <c r="BT4" s="88"/>
      <c r="BU4" s="88"/>
      <c r="BV4" s="88"/>
      <c r="BW4" s="88"/>
      <c r="BX4" s="88"/>
      <c r="BY4" s="88"/>
      <c r="BZ4" s="88" t="s">
        <v>58</v>
      </c>
      <c r="CA4" s="88"/>
      <c r="CB4" s="88"/>
      <c r="CC4" s="88"/>
      <c r="CD4" s="88"/>
      <c r="CE4" s="88"/>
      <c r="CF4" s="88"/>
      <c r="CG4" s="88"/>
      <c r="CH4" s="88"/>
      <c r="CI4" s="88"/>
      <c r="CJ4" s="88"/>
      <c r="CK4" s="88" t="s">
        <v>59</v>
      </c>
      <c r="CL4" s="88"/>
      <c r="CM4" s="88"/>
      <c r="CN4" s="88"/>
      <c r="CO4" s="88"/>
      <c r="CP4" s="88"/>
      <c r="CQ4" s="88"/>
      <c r="CR4" s="88"/>
      <c r="CS4" s="88"/>
      <c r="CT4" s="88"/>
      <c r="CU4" s="88"/>
      <c r="CV4" s="88" t="s">
        <v>60</v>
      </c>
      <c r="CW4" s="88"/>
      <c r="CX4" s="88"/>
      <c r="CY4" s="88"/>
      <c r="CZ4" s="88"/>
      <c r="DA4" s="88"/>
      <c r="DB4" s="88"/>
      <c r="DC4" s="88"/>
      <c r="DD4" s="88"/>
      <c r="DE4" s="88"/>
      <c r="DF4" s="88"/>
      <c r="DG4" s="88" t="s">
        <v>61</v>
      </c>
      <c r="DH4" s="88"/>
      <c r="DI4" s="88"/>
      <c r="DJ4" s="88"/>
      <c r="DK4" s="88"/>
      <c r="DL4" s="88"/>
      <c r="DM4" s="88"/>
      <c r="DN4" s="88"/>
      <c r="DO4" s="88"/>
      <c r="DP4" s="88"/>
      <c r="DQ4" s="88"/>
      <c r="DR4" s="88" t="s">
        <v>62</v>
      </c>
      <c r="DS4" s="88"/>
      <c r="DT4" s="88"/>
      <c r="DU4" s="88"/>
      <c r="DV4" s="88"/>
      <c r="DW4" s="88"/>
      <c r="DX4" s="88"/>
      <c r="DY4" s="88"/>
      <c r="DZ4" s="88"/>
      <c r="EA4" s="88"/>
      <c r="EB4" s="88"/>
      <c r="EC4" s="88" t="s">
        <v>63</v>
      </c>
      <c r="ED4" s="88"/>
      <c r="EE4" s="88"/>
      <c r="EF4" s="88"/>
      <c r="EG4" s="88"/>
      <c r="EH4" s="88"/>
      <c r="EI4" s="88"/>
      <c r="EJ4" s="88"/>
      <c r="EK4" s="88"/>
      <c r="EL4" s="88"/>
      <c r="EM4" s="88"/>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294411</v>
      </c>
      <c r="D6" s="31">
        <f t="shared" si="3"/>
        <v>46</v>
      </c>
      <c r="E6" s="31">
        <f t="shared" si="3"/>
        <v>1</v>
      </c>
      <c r="F6" s="31">
        <f t="shared" si="3"/>
        <v>0</v>
      </c>
      <c r="G6" s="31">
        <f t="shared" si="3"/>
        <v>1</v>
      </c>
      <c r="H6" s="31" t="str">
        <f t="shared" si="3"/>
        <v>奈良県　吉野町</v>
      </c>
      <c r="I6" s="31" t="str">
        <f t="shared" si="3"/>
        <v>法適用</v>
      </c>
      <c r="J6" s="31" t="str">
        <f t="shared" si="3"/>
        <v>水道事業</v>
      </c>
      <c r="K6" s="31" t="str">
        <f t="shared" si="3"/>
        <v>末端給水事業</v>
      </c>
      <c r="L6" s="31" t="str">
        <f t="shared" si="3"/>
        <v>A8</v>
      </c>
      <c r="M6" s="32" t="str">
        <f t="shared" si="3"/>
        <v>-</v>
      </c>
      <c r="N6" s="32">
        <f t="shared" si="3"/>
        <v>68.319999999999993</v>
      </c>
      <c r="O6" s="32">
        <f t="shared" si="3"/>
        <v>66</v>
      </c>
      <c r="P6" s="32">
        <f t="shared" si="3"/>
        <v>4644</v>
      </c>
      <c r="Q6" s="32">
        <f t="shared" si="3"/>
        <v>7869</v>
      </c>
      <c r="R6" s="32">
        <f t="shared" si="3"/>
        <v>95.65</v>
      </c>
      <c r="S6" s="32">
        <f t="shared" si="3"/>
        <v>82.27</v>
      </c>
      <c r="T6" s="32">
        <f t="shared" si="3"/>
        <v>5145</v>
      </c>
      <c r="U6" s="32">
        <f t="shared" si="3"/>
        <v>11.33</v>
      </c>
      <c r="V6" s="32">
        <f t="shared" si="3"/>
        <v>454.1</v>
      </c>
      <c r="W6" s="33">
        <f>IF(W7="",NA(),W7)</f>
        <v>104.24</v>
      </c>
      <c r="X6" s="33">
        <f t="shared" ref="X6:AF6" si="4">IF(X7="",NA(),X7)</f>
        <v>103.93</v>
      </c>
      <c r="Y6" s="33">
        <f t="shared" si="4"/>
        <v>104.67</v>
      </c>
      <c r="Z6" s="33">
        <f t="shared" si="4"/>
        <v>114.3</v>
      </c>
      <c r="AA6" s="33">
        <f t="shared" si="4"/>
        <v>109.2</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2302.85</v>
      </c>
      <c r="AT6" s="33">
        <f t="shared" ref="AT6:BB6" si="6">IF(AT7="",NA(),AT7)</f>
        <v>949.03</v>
      </c>
      <c r="AU6" s="33">
        <f t="shared" si="6"/>
        <v>1834.89</v>
      </c>
      <c r="AV6" s="33">
        <f t="shared" si="6"/>
        <v>330.64</v>
      </c>
      <c r="AW6" s="33">
        <f t="shared" si="6"/>
        <v>368.5</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829.88</v>
      </c>
      <c r="BE6" s="33">
        <f t="shared" ref="BE6:BM6" si="7">IF(BE7="",NA(),BE7)</f>
        <v>797.97</v>
      </c>
      <c r="BF6" s="33">
        <f t="shared" si="7"/>
        <v>798.07</v>
      </c>
      <c r="BG6" s="33">
        <f t="shared" si="7"/>
        <v>755.37</v>
      </c>
      <c r="BH6" s="33">
        <f t="shared" si="7"/>
        <v>728.36</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94.21</v>
      </c>
      <c r="BP6" s="33">
        <f t="shared" ref="BP6:BX6" si="8">IF(BP7="",NA(),BP7)</f>
        <v>94.01</v>
      </c>
      <c r="BQ6" s="33">
        <f t="shared" si="8"/>
        <v>88.09</v>
      </c>
      <c r="BR6" s="33">
        <f t="shared" si="8"/>
        <v>96.16</v>
      </c>
      <c r="BS6" s="33">
        <f t="shared" si="8"/>
        <v>93.11</v>
      </c>
      <c r="BT6" s="33">
        <f t="shared" si="8"/>
        <v>90.17</v>
      </c>
      <c r="BU6" s="33">
        <f t="shared" si="8"/>
        <v>90.69</v>
      </c>
      <c r="BV6" s="33">
        <f t="shared" si="8"/>
        <v>90.64</v>
      </c>
      <c r="BW6" s="33">
        <f t="shared" si="8"/>
        <v>93.66</v>
      </c>
      <c r="BX6" s="33">
        <f t="shared" si="8"/>
        <v>92.76</v>
      </c>
      <c r="BY6" s="32" t="str">
        <f>IF(BY7="","",IF(BY7="-","【-】","【"&amp;SUBSTITUTE(TEXT(BY7,"#,##0.00"),"-","△")&amp;"】"))</f>
        <v>【104.99】</v>
      </c>
      <c r="BZ6" s="33">
        <f>IF(BZ7="",NA(),BZ7)</f>
        <v>265.31</v>
      </c>
      <c r="CA6" s="33">
        <f t="shared" ref="CA6:CI6" si="9">IF(CA7="",NA(),CA7)</f>
        <v>267.61</v>
      </c>
      <c r="CB6" s="33">
        <f t="shared" si="9"/>
        <v>284.58</v>
      </c>
      <c r="CC6" s="33">
        <f t="shared" si="9"/>
        <v>262.69</v>
      </c>
      <c r="CD6" s="33">
        <f t="shared" si="9"/>
        <v>270.99</v>
      </c>
      <c r="CE6" s="33">
        <f t="shared" si="9"/>
        <v>210.28</v>
      </c>
      <c r="CF6" s="33">
        <f t="shared" si="9"/>
        <v>211.08</v>
      </c>
      <c r="CG6" s="33">
        <f t="shared" si="9"/>
        <v>213.52</v>
      </c>
      <c r="CH6" s="33">
        <f t="shared" si="9"/>
        <v>208.21</v>
      </c>
      <c r="CI6" s="33">
        <f t="shared" si="9"/>
        <v>208.67</v>
      </c>
      <c r="CJ6" s="32" t="str">
        <f>IF(CJ7="","",IF(CJ7="-","【-】","【"&amp;SUBSTITUTE(TEXT(CJ7,"#,##0.00"),"-","△")&amp;"】"))</f>
        <v>【163.72】</v>
      </c>
      <c r="CK6" s="33">
        <f>IF(CK7="",NA(),CK7)</f>
        <v>31.64</v>
      </c>
      <c r="CL6" s="33">
        <f t="shared" ref="CL6:CT6" si="10">IF(CL7="",NA(),CL7)</f>
        <v>31.19</v>
      </c>
      <c r="CM6" s="33">
        <f t="shared" si="10"/>
        <v>29.7</v>
      </c>
      <c r="CN6" s="33">
        <f t="shared" si="10"/>
        <v>28.98</v>
      </c>
      <c r="CO6" s="33">
        <f t="shared" si="10"/>
        <v>28.01</v>
      </c>
      <c r="CP6" s="33">
        <f t="shared" si="10"/>
        <v>50.49</v>
      </c>
      <c r="CQ6" s="33">
        <f t="shared" si="10"/>
        <v>49.69</v>
      </c>
      <c r="CR6" s="33">
        <f t="shared" si="10"/>
        <v>49.77</v>
      </c>
      <c r="CS6" s="33">
        <f t="shared" si="10"/>
        <v>49.22</v>
      </c>
      <c r="CT6" s="33">
        <f t="shared" si="10"/>
        <v>49.08</v>
      </c>
      <c r="CU6" s="32" t="str">
        <f>IF(CU7="","",IF(CU7="-","【-】","【"&amp;SUBSTITUTE(TEXT(CU7,"#,##0.00"),"-","△")&amp;"】"))</f>
        <v>【59.76】</v>
      </c>
      <c r="CV6" s="33">
        <f>IF(CV7="",NA(),CV7)</f>
        <v>87.43</v>
      </c>
      <c r="CW6" s="33">
        <f t="shared" ref="CW6:DE6" si="11">IF(CW7="",NA(),CW7)</f>
        <v>87.95</v>
      </c>
      <c r="CX6" s="33">
        <f t="shared" si="11"/>
        <v>87</v>
      </c>
      <c r="CY6" s="33">
        <f t="shared" si="11"/>
        <v>87.54</v>
      </c>
      <c r="CZ6" s="33">
        <f t="shared" si="11"/>
        <v>87.29</v>
      </c>
      <c r="DA6" s="33">
        <f t="shared" si="11"/>
        <v>78.7</v>
      </c>
      <c r="DB6" s="33">
        <f t="shared" si="11"/>
        <v>80.010000000000005</v>
      </c>
      <c r="DC6" s="33">
        <f t="shared" si="11"/>
        <v>79.98</v>
      </c>
      <c r="DD6" s="33">
        <f t="shared" si="11"/>
        <v>79.48</v>
      </c>
      <c r="DE6" s="33">
        <f t="shared" si="11"/>
        <v>79.3</v>
      </c>
      <c r="DF6" s="32" t="str">
        <f>IF(DF7="","",IF(DF7="-","【-】","【"&amp;SUBSTITUTE(TEXT(DF7,"#,##0.00"),"-","△")&amp;"】"))</f>
        <v>【89.95】</v>
      </c>
      <c r="DG6" s="33">
        <f>IF(DG7="",NA(),DG7)</f>
        <v>23.77</v>
      </c>
      <c r="DH6" s="33">
        <f t="shared" ref="DH6:DP6" si="12">IF(DH7="",NA(),DH7)</f>
        <v>25.05</v>
      </c>
      <c r="DI6" s="33">
        <f t="shared" si="12"/>
        <v>26.62</v>
      </c>
      <c r="DJ6" s="33">
        <f t="shared" si="12"/>
        <v>38.21</v>
      </c>
      <c r="DK6" s="33">
        <f t="shared" si="12"/>
        <v>40.35</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2">
        <f t="shared" ref="DS6:EA6" si="13">IF(DS7="",NA(),DS7)</f>
        <v>0</v>
      </c>
      <c r="DT6" s="32">
        <f t="shared" si="13"/>
        <v>0</v>
      </c>
      <c r="DU6" s="32">
        <f t="shared" si="13"/>
        <v>0</v>
      </c>
      <c r="DV6" s="32">
        <f t="shared" si="13"/>
        <v>0</v>
      </c>
      <c r="DW6" s="33">
        <f t="shared" si="13"/>
        <v>6.81</v>
      </c>
      <c r="DX6" s="33">
        <f t="shared" si="13"/>
        <v>8.41</v>
      </c>
      <c r="DY6" s="33">
        <f t="shared" si="13"/>
        <v>8.7200000000000006</v>
      </c>
      <c r="DZ6" s="33">
        <f t="shared" si="13"/>
        <v>9.86</v>
      </c>
      <c r="EA6" s="33">
        <f t="shared" si="13"/>
        <v>11.16</v>
      </c>
      <c r="EB6" s="32" t="str">
        <f>IF(EB7="","",IF(EB7="-","【-】","【"&amp;SUBSTITUTE(TEXT(EB7,"#,##0.00"),"-","△")&amp;"】"))</f>
        <v>【13.18】</v>
      </c>
      <c r="EC6" s="32">
        <f>IF(EC7="",NA(),EC7)</f>
        <v>0</v>
      </c>
      <c r="ED6" s="33">
        <f t="shared" ref="ED6:EL6" si="14">IF(ED7="",NA(),ED7)</f>
        <v>0.9</v>
      </c>
      <c r="EE6" s="32">
        <f t="shared" si="14"/>
        <v>0</v>
      </c>
      <c r="EF6" s="32">
        <f t="shared" si="14"/>
        <v>0</v>
      </c>
      <c r="EG6" s="32">
        <f t="shared" si="14"/>
        <v>0</v>
      </c>
      <c r="EH6" s="33">
        <f t="shared" si="14"/>
        <v>0.82</v>
      </c>
      <c r="EI6" s="33">
        <f t="shared" si="14"/>
        <v>0.66</v>
      </c>
      <c r="EJ6" s="33">
        <f t="shared" si="14"/>
        <v>0.64</v>
      </c>
      <c r="EK6" s="33">
        <f t="shared" si="14"/>
        <v>0.56000000000000005</v>
      </c>
      <c r="EL6" s="33">
        <f t="shared" si="14"/>
        <v>0.65</v>
      </c>
      <c r="EM6" s="32" t="str">
        <f>IF(EM7="","",IF(EM7="-","【-】","【"&amp;SUBSTITUTE(TEXT(EM7,"#,##0.00"),"-","△")&amp;"】"))</f>
        <v>【0.85】</v>
      </c>
    </row>
    <row r="7" spans="1:143" s="34" customFormat="1">
      <c r="A7" s="26"/>
      <c r="B7" s="35">
        <v>2015</v>
      </c>
      <c r="C7" s="35">
        <v>294411</v>
      </c>
      <c r="D7" s="35">
        <v>46</v>
      </c>
      <c r="E7" s="35">
        <v>1</v>
      </c>
      <c r="F7" s="35">
        <v>0</v>
      </c>
      <c r="G7" s="35">
        <v>1</v>
      </c>
      <c r="H7" s="35" t="s">
        <v>93</v>
      </c>
      <c r="I7" s="35" t="s">
        <v>94</v>
      </c>
      <c r="J7" s="35" t="s">
        <v>95</v>
      </c>
      <c r="K7" s="35" t="s">
        <v>96</v>
      </c>
      <c r="L7" s="35" t="s">
        <v>97</v>
      </c>
      <c r="M7" s="36" t="s">
        <v>98</v>
      </c>
      <c r="N7" s="36">
        <v>68.319999999999993</v>
      </c>
      <c r="O7" s="36">
        <v>66</v>
      </c>
      <c r="P7" s="36">
        <v>4644</v>
      </c>
      <c r="Q7" s="36">
        <v>7869</v>
      </c>
      <c r="R7" s="36">
        <v>95.65</v>
      </c>
      <c r="S7" s="36">
        <v>82.27</v>
      </c>
      <c r="T7" s="36">
        <v>5145</v>
      </c>
      <c r="U7" s="36">
        <v>11.33</v>
      </c>
      <c r="V7" s="36">
        <v>454.1</v>
      </c>
      <c r="W7" s="36">
        <v>104.24</v>
      </c>
      <c r="X7" s="36">
        <v>103.93</v>
      </c>
      <c r="Y7" s="36">
        <v>104.67</v>
      </c>
      <c r="Z7" s="36">
        <v>114.3</v>
      </c>
      <c r="AA7" s="36">
        <v>109.2</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2302.85</v>
      </c>
      <c r="AT7" s="36">
        <v>949.03</v>
      </c>
      <c r="AU7" s="36">
        <v>1834.89</v>
      </c>
      <c r="AV7" s="36">
        <v>330.64</v>
      </c>
      <c r="AW7" s="36">
        <v>368.5</v>
      </c>
      <c r="AX7" s="36">
        <v>1197.1099999999999</v>
      </c>
      <c r="AY7" s="36">
        <v>1002.64</v>
      </c>
      <c r="AZ7" s="36">
        <v>1164.51</v>
      </c>
      <c r="BA7" s="36">
        <v>434.72</v>
      </c>
      <c r="BB7" s="36">
        <v>416.14</v>
      </c>
      <c r="BC7" s="36">
        <v>262.74</v>
      </c>
      <c r="BD7" s="36">
        <v>829.88</v>
      </c>
      <c r="BE7" s="36">
        <v>797.97</v>
      </c>
      <c r="BF7" s="36">
        <v>798.07</v>
      </c>
      <c r="BG7" s="36">
        <v>755.37</v>
      </c>
      <c r="BH7" s="36">
        <v>728.36</v>
      </c>
      <c r="BI7" s="36">
        <v>532.29999999999995</v>
      </c>
      <c r="BJ7" s="36">
        <v>520.29999999999995</v>
      </c>
      <c r="BK7" s="36">
        <v>498.27</v>
      </c>
      <c r="BL7" s="36">
        <v>495.76</v>
      </c>
      <c r="BM7" s="36">
        <v>487.22</v>
      </c>
      <c r="BN7" s="36">
        <v>276.38</v>
      </c>
      <c r="BO7" s="36">
        <v>94.21</v>
      </c>
      <c r="BP7" s="36">
        <v>94.01</v>
      </c>
      <c r="BQ7" s="36">
        <v>88.09</v>
      </c>
      <c r="BR7" s="36">
        <v>96.16</v>
      </c>
      <c r="BS7" s="36">
        <v>93.11</v>
      </c>
      <c r="BT7" s="36">
        <v>90.17</v>
      </c>
      <c r="BU7" s="36">
        <v>90.69</v>
      </c>
      <c r="BV7" s="36">
        <v>90.64</v>
      </c>
      <c r="BW7" s="36">
        <v>93.66</v>
      </c>
      <c r="BX7" s="36">
        <v>92.76</v>
      </c>
      <c r="BY7" s="36">
        <v>104.99</v>
      </c>
      <c r="BZ7" s="36">
        <v>265.31</v>
      </c>
      <c r="CA7" s="36">
        <v>267.61</v>
      </c>
      <c r="CB7" s="36">
        <v>284.58</v>
      </c>
      <c r="CC7" s="36">
        <v>262.69</v>
      </c>
      <c r="CD7" s="36">
        <v>270.99</v>
      </c>
      <c r="CE7" s="36">
        <v>210.28</v>
      </c>
      <c r="CF7" s="36">
        <v>211.08</v>
      </c>
      <c r="CG7" s="36">
        <v>213.52</v>
      </c>
      <c r="CH7" s="36">
        <v>208.21</v>
      </c>
      <c r="CI7" s="36">
        <v>208.67</v>
      </c>
      <c r="CJ7" s="36">
        <v>163.72</v>
      </c>
      <c r="CK7" s="36">
        <v>31.64</v>
      </c>
      <c r="CL7" s="36">
        <v>31.19</v>
      </c>
      <c r="CM7" s="36">
        <v>29.7</v>
      </c>
      <c r="CN7" s="36">
        <v>28.98</v>
      </c>
      <c r="CO7" s="36">
        <v>28.01</v>
      </c>
      <c r="CP7" s="36">
        <v>50.49</v>
      </c>
      <c r="CQ7" s="36">
        <v>49.69</v>
      </c>
      <c r="CR7" s="36">
        <v>49.77</v>
      </c>
      <c r="CS7" s="36">
        <v>49.22</v>
      </c>
      <c r="CT7" s="36">
        <v>49.08</v>
      </c>
      <c r="CU7" s="36">
        <v>59.76</v>
      </c>
      <c r="CV7" s="36">
        <v>87.43</v>
      </c>
      <c r="CW7" s="36">
        <v>87.95</v>
      </c>
      <c r="CX7" s="36">
        <v>87</v>
      </c>
      <c r="CY7" s="36">
        <v>87.54</v>
      </c>
      <c r="CZ7" s="36">
        <v>87.29</v>
      </c>
      <c r="DA7" s="36">
        <v>78.7</v>
      </c>
      <c r="DB7" s="36">
        <v>80.010000000000005</v>
      </c>
      <c r="DC7" s="36">
        <v>79.98</v>
      </c>
      <c r="DD7" s="36">
        <v>79.48</v>
      </c>
      <c r="DE7" s="36">
        <v>79.3</v>
      </c>
      <c r="DF7" s="36">
        <v>89.95</v>
      </c>
      <c r="DG7" s="36">
        <v>23.77</v>
      </c>
      <c r="DH7" s="36">
        <v>25.05</v>
      </c>
      <c r="DI7" s="36">
        <v>26.62</v>
      </c>
      <c r="DJ7" s="36">
        <v>38.21</v>
      </c>
      <c r="DK7" s="36">
        <v>40.35</v>
      </c>
      <c r="DL7" s="36">
        <v>34.24</v>
      </c>
      <c r="DM7" s="36">
        <v>35.18</v>
      </c>
      <c r="DN7" s="36">
        <v>36.43</v>
      </c>
      <c r="DO7" s="36">
        <v>46.12</v>
      </c>
      <c r="DP7" s="36">
        <v>47.44</v>
      </c>
      <c r="DQ7" s="36">
        <v>47.18</v>
      </c>
      <c r="DR7" s="36">
        <v>0</v>
      </c>
      <c r="DS7" s="36">
        <v>0</v>
      </c>
      <c r="DT7" s="36">
        <v>0</v>
      </c>
      <c r="DU7" s="36">
        <v>0</v>
      </c>
      <c r="DV7" s="36">
        <v>0</v>
      </c>
      <c r="DW7" s="36">
        <v>6.81</v>
      </c>
      <c r="DX7" s="36">
        <v>8.41</v>
      </c>
      <c r="DY7" s="36">
        <v>8.7200000000000006</v>
      </c>
      <c r="DZ7" s="36">
        <v>9.86</v>
      </c>
      <c r="EA7" s="36">
        <v>11.16</v>
      </c>
      <c r="EB7" s="36">
        <v>13.18</v>
      </c>
      <c r="EC7" s="36">
        <v>0</v>
      </c>
      <c r="ED7" s="36">
        <v>0.9</v>
      </c>
      <c r="EE7" s="36">
        <v>0</v>
      </c>
      <c r="EF7" s="36">
        <v>0</v>
      </c>
      <c r="EG7" s="36">
        <v>0</v>
      </c>
      <c r="EH7" s="36">
        <v>0.82</v>
      </c>
      <c r="EI7" s="36">
        <v>0.66</v>
      </c>
      <c r="EJ7" s="36">
        <v>0.64</v>
      </c>
      <c r="EK7" s="36">
        <v>0.56000000000000005</v>
      </c>
      <c r="EL7" s="36">
        <v>0.65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2017-02-14T07:55:43Z</cp:lastPrinted>
  <dcterms:created xsi:type="dcterms:W3CDTF">2017-02-01T08:46:06Z</dcterms:created>
  <dcterms:modified xsi:type="dcterms:W3CDTF">2017-02-23T07:41:27Z</dcterms:modified>
</cp:coreProperties>
</file>