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rxl0fa\財政課\財政共有\財政\地方公営企業関係\経営比較分析表\H26決算における経営比較分析表\"/>
    </mc:Choice>
  </mc:AlternateContent>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<sst xmlns="http://schemas.openxmlformats.org/spreadsheetml/2006/main" count="218" uniqueCount="108">
  <si>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</si>
  <si>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</si>
  <si>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</si>
  <si>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</si>
  <si>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</si>
  <si>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</si>
  <si>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</si>
  <si>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</si>
  <si>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</si>
  <si>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</si>
  <si>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</si>
  <si>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</si>
  <si>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</si>
  <si>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</si>
  <si>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</si>
  <si>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</si>
  <si>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</si>
  <si>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</si>
  <si>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</si>
  <si>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</si>
  <si>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</si>
  <si>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</si>
  <si>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</si>
  <si>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</si>
  <si>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</si>
  <si>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</si>
  <si>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</si>
  <si>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</si>
  <si>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</si>
  <si>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</si>
  <si>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</si>
  <si>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</si>
  <si>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</si>
  <si>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</si>
  <si>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</si>
  <si>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</si>
  <si>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</si>
  <si>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</si>
  <si>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</si>
  <si>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</si>
  <si>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</si>
  <si>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</si>
  <si>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</si>
  <si>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</si>
  <si>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</si>
  <si>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</si>
  <si>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</si>
  <si>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</si>
  <si>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</si>
  <si>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</si>
  <si>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</si>
  <si>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</si>
  <si>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</si>
  <si>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</si>
  <si>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</si>
  <si>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</si>
  <si>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</si>
  <si>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</si>
  <si>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</si>
  <si>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</si>
  <si>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</si>
  <si>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</si>
  <si>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</si>
  <si>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</si>
  <si>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</si>
  <si>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</si>
  <si>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</si>
  <si>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</si>
  <si>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</si>
  <si>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</si>
  <si>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</si>
  <si>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</si>
  <si>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</si>
  <si>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</si>
  <si>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</si>
  <si>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</si>
  <si>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</si>
  <si>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</si>
  <si>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</si>
  <si>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</si>
  <si>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</si>
  <si>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</si>
  <si>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</si>
  <si>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</si>
  <si>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</si>
  <si>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</si>
  <si>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</si>
  <si>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</si>
  <si>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</si>
  <si>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</si>
  <si>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</si>
  <si>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</si>
  <si>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</si>
  <si>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奈良県　吉野町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</si>
  <si>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</si>
  <si>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</si>
  <si>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</si>
  <si>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</si>
  <si>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</si>
  <si>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</si>
  <si>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</si>
  <si>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</si>
  <si>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</si>
  <si>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</si>
  <si>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</si>
  <si>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平成23年度には柳地区の施設更新事業が完了し、平成25年度から平成28年度にかけて吉野山地区の上水道整備事業を進めており、老朽化の進んだ配管を適宜更新している状況にある。
・既存施設の老朽化状況としては、配管に関しては吉野山整備事業の完了により老朽化配管の更新が一旦完了することになるが、平成３６年度には南大野地区の配管が耐用年数を経過することから、以降も計画的な更新が必要となってくる。
又、機械及びポンプ設備に関しては耐用年数を超えた機器が一部稼働しており、故障等の発生時に入替やオーバーホール等行っているが、今後は計画的な更新が必要な状況にある。</t>
    <rPh sb="0" eb="2">
      <t>ヘイセイ</t>
    </rPh>
    <rPh sb="4" eb="6">
      <t>ネンド</t>
    </rPh>
    <rPh sb="8" eb="9">
      <t>ヤナギ</t>
    </rPh>
    <rPh sb="9" eb="11">
      <t>チク</t>
    </rPh>
    <rPh sb="12" eb="14">
      <t>シセツ</t>
    </rPh>
    <rPh sb="14" eb="16">
      <t>コウシン</t>
    </rPh>
    <rPh sb="16" eb="18">
      <t>ジギョウ</t>
    </rPh>
    <rPh sb="19" eb="21">
      <t>カンリョウ</t>
    </rPh>
    <rPh sb="23" eb="25">
      <t>ヘイセイ</t>
    </rPh>
    <rPh sb="27" eb="29">
      <t>ネンド</t>
    </rPh>
    <rPh sb="31" eb="33">
      <t>ヘイセイ</t>
    </rPh>
    <rPh sb="35" eb="37">
      <t>ネンド</t>
    </rPh>
    <rPh sb="41" eb="44">
      <t>ヨシノヤマ</t>
    </rPh>
    <rPh sb="44" eb="46">
      <t>チク</t>
    </rPh>
    <rPh sb="47" eb="50">
      <t>ジョウスイドウ</t>
    </rPh>
    <rPh sb="50" eb="52">
      <t>セイビ</t>
    </rPh>
    <rPh sb="52" eb="54">
      <t>ジギョウ</t>
    </rPh>
    <rPh sb="55" eb="56">
      <t>スス</t>
    </rPh>
    <rPh sb="61" eb="64">
      <t>ロウキュウカ</t>
    </rPh>
    <rPh sb="65" eb="66">
      <t>スス</t>
    </rPh>
    <rPh sb="68" eb="70">
      <t>ハイカン</t>
    </rPh>
    <rPh sb="71" eb="73">
      <t>テキギ</t>
    </rPh>
    <rPh sb="73" eb="75">
      <t>コウシン</t>
    </rPh>
    <rPh sb="79" eb="81">
      <t>ジョウキョウ</t>
    </rPh>
    <rPh sb="87" eb="89">
      <t>キソン</t>
    </rPh>
    <rPh sb="89" eb="91">
      <t>シセツ</t>
    </rPh>
    <rPh sb="92" eb="95">
      <t>ロウキュウカ</t>
    </rPh>
    <rPh sb="95" eb="97">
      <t>ジョウキョウ</t>
    </rPh>
    <rPh sb="102" eb="104">
      <t>ハイカン</t>
    </rPh>
    <rPh sb="105" eb="106">
      <t>カン</t>
    </rPh>
    <rPh sb="109" eb="112">
      <t>ヨシノヤマ</t>
    </rPh>
    <rPh sb="112" eb="114">
      <t>セイビ</t>
    </rPh>
    <rPh sb="114" eb="116">
      <t>ジギョウ</t>
    </rPh>
    <rPh sb="117" eb="119">
      <t>カンリョウ</t>
    </rPh>
    <rPh sb="122" eb="125">
      <t>ロウキュウカ</t>
    </rPh>
    <rPh sb="125" eb="127">
      <t>ハイカン</t>
    </rPh>
    <rPh sb="128" eb="130">
      <t>コウシン</t>
    </rPh>
    <rPh sb="131" eb="133">
      <t>イッタン</t>
    </rPh>
    <rPh sb="133" eb="135">
      <t>カンリョウ</t>
    </rPh>
    <rPh sb="144" eb="146">
      <t>ヘイセイ</t>
    </rPh>
    <rPh sb="148" eb="149">
      <t>ネン</t>
    </rPh>
    <rPh sb="149" eb="150">
      <t>ド</t>
    </rPh>
    <rPh sb="152" eb="153">
      <t>ミナミ</t>
    </rPh>
    <rPh sb="153" eb="155">
      <t>オオノ</t>
    </rPh>
    <rPh sb="155" eb="157">
      <t>チク</t>
    </rPh>
    <rPh sb="158" eb="160">
      <t>ハイカン</t>
    </rPh>
    <rPh sb="161" eb="163">
      <t>タイヨウ</t>
    </rPh>
    <rPh sb="163" eb="165">
      <t>ネンスウ</t>
    </rPh>
    <rPh sb="166" eb="168">
      <t>ケイカ</t>
    </rPh>
    <rPh sb="175" eb="177">
      <t>イコウ</t>
    </rPh>
    <rPh sb="178" eb="181">
      <t>ケイカクテキ</t>
    </rPh>
    <rPh sb="182" eb="184">
      <t>コウシン</t>
    </rPh>
    <rPh sb="185" eb="187">
      <t>ヒツヨウ</t>
    </rPh>
    <rPh sb="195" eb="196">
      <t>マタ</t>
    </rPh>
    <rPh sb="197" eb="199">
      <t>キカイ</t>
    </rPh>
    <rPh sb="199" eb="200">
      <t>オヨ</t>
    </rPh>
    <rPh sb="204" eb="206">
      <t>セツビ</t>
    </rPh>
    <rPh sb="207" eb="208">
      <t>カン</t>
    </rPh>
    <rPh sb="211" eb="213">
      <t>タイヨウ</t>
    </rPh>
    <rPh sb="213" eb="215">
      <t>ネンスウ</t>
    </rPh>
    <rPh sb="216" eb="217">
      <t>コ</t>
    </rPh>
    <rPh sb="219" eb="221">
      <t>キキ</t>
    </rPh>
    <rPh sb="222" eb="224">
      <t>イチブ</t>
    </rPh>
    <rPh sb="224" eb="226">
      <t>カドウ</t>
    </rPh>
    <rPh sb="231" eb="233">
      <t>コショウ</t>
    </rPh>
    <rPh sb="233" eb="234">
      <t>トウ</t>
    </rPh>
    <rPh sb="235" eb="237">
      <t>ハッセイ</t>
    </rPh>
    <rPh sb="237" eb="238">
      <t>ジ</t>
    </rPh>
    <rPh sb="239" eb="241">
      <t>イレカエ</t>
    </rPh>
    <rPh sb="249" eb="250">
      <t>トウ</t>
    </rPh>
    <rPh sb="250" eb="251">
      <t>オコナ</t>
    </rPh>
    <rPh sb="257" eb="259">
      <t>コンゴ</t>
    </rPh>
    <rPh sb="260" eb="263">
      <t>ケイカクテキ</t>
    </rPh>
    <rPh sb="264" eb="266">
      <t>コウシン</t>
    </rPh>
    <rPh sb="267" eb="269">
      <t>ヒツヨウ</t>
    </rPh>
    <rPh sb="270" eb="272">
      <t>ジョウキョウ</t>
    </rPh>
    <phoneticPr fontId="4"/>
  </si>
  <si>
    <t>・収益的収支比率に関しては、例年100％を下回っている状況にある。
主な要因としては、過疎化による人口減少に伴い給水量が減少していることと、当町の地形的要因として、給水人口に対して配管設備の投資が必要な距離が長くなっていることから、整備事業費が増大しており、財源として借り入れた企業債償還金の負担が大きいためである。
・施設利用率に関しては、同規模団体よりも低い水準になっており、近年では40％を下回っている状況にある。
主な要因としては、過疎化による人口減少により設備設置時よりも施設利用者が減少したことで、施設能力が給水人口に対して過大となってきたためであり、今後もその傾向は加速していくと考えられる。</t>
    <rPh sb="1" eb="4">
      <t>シュウエキテキ</t>
    </rPh>
    <rPh sb="4" eb="6">
      <t>シュウシ</t>
    </rPh>
    <rPh sb="6" eb="8">
      <t>ヒリツ</t>
    </rPh>
    <rPh sb="9" eb="10">
      <t>カン</t>
    </rPh>
    <rPh sb="14" eb="16">
      <t>レイネン</t>
    </rPh>
    <rPh sb="21" eb="23">
      <t>シタマワ</t>
    </rPh>
    <rPh sb="27" eb="29">
      <t>ジョウキョウ</t>
    </rPh>
    <rPh sb="34" eb="35">
      <t>オモ</t>
    </rPh>
    <rPh sb="36" eb="38">
      <t>ヨウイン</t>
    </rPh>
    <rPh sb="43" eb="46">
      <t>カソカ</t>
    </rPh>
    <rPh sb="49" eb="51">
      <t>ジンコウ</t>
    </rPh>
    <rPh sb="51" eb="53">
      <t>ゲンショウ</t>
    </rPh>
    <rPh sb="54" eb="55">
      <t>トモナ</t>
    </rPh>
    <rPh sb="56" eb="58">
      <t>キュウスイ</t>
    </rPh>
    <rPh sb="58" eb="59">
      <t>リョウ</t>
    </rPh>
    <rPh sb="60" eb="62">
      <t>ゲンショウ</t>
    </rPh>
    <rPh sb="70" eb="71">
      <t>トウ</t>
    </rPh>
    <rPh sb="71" eb="72">
      <t>マチ</t>
    </rPh>
    <rPh sb="73" eb="76">
      <t>チケイテキ</t>
    </rPh>
    <rPh sb="76" eb="78">
      <t>ヨウイン</t>
    </rPh>
    <rPh sb="82" eb="84">
      <t>キュウスイ</t>
    </rPh>
    <rPh sb="84" eb="86">
      <t>ジンコウ</t>
    </rPh>
    <rPh sb="87" eb="88">
      <t>タイ</t>
    </rPh>
    <rPh sb="90" eb="92">
      <t>ハイカン</t>
    </rPh>
    <rPh sb="92" eb="94">
      <t>セツビ</t>
    </rPh>
    <rPh sb="95" eb="97">
      <t>トウシ</t>
    </rPh>
    <rPh sb="98" eb="100">
      <t>ヒツヨウ</t>
    </rPh>
    <rPh sb="101" eb="103">
      <t>キョリ</t>
    </rPh>
    <rPh sb="104" eb="105">
      <t>ナガ</t>
    </rPh>
    <rPh sb="116" eb="118">
      <t>セイビ</t>
    </rPh>
    <rPh sb="118" eb="120">
      <t>ジギョウ</t>
    </rPh>
    <rPh sb="120" eb="121">
      <t>ヒ</t>
    </rPh>
    <rPh sb="122" eb="124">
      <t>ゾウダイ</t>
    </rPh>
    <rPh sb="129" eb="131">
      <t>ザイゲン</t>
    </rPh>
    <rPh sb="134" eb="135">
      <t>カ</t>
    </rPh>
    <rPh sb="136" eb="137">
      <t>イ</t>
    </rPh>
    <rPh sb="139" eb="141">
      <t>キギョウ</t>
    </rPh>
    <rPh sb="141" eb="142">
      <t>サイ</t>
    </rPh>
    <rPh sb="142" eb="145">
      <t>ショウカンキン</t>
    </rPh>
    <rPh sb="146" eb="148">
      <t>フタン</t>
    </rPh>
    <rPh sb="149" eb="150">
      <t>オオ</t>
    </rPh>
    <rPh sb="160" eb="162">
      <t>シセツ</t>
    </rPh>
    <rPh sb="162" eb="165">
      <t>リヨウリツ</t>
    </rPh>
    <rPh sb="166" eb="167">
      <t>カン</t>
    </rPh>
    <rPh sb="171" eb="174">
      <t>ドウキボ</t>
    </rPh>
    <rPh sb="174" eb="176">
      <t>ダンタイ</t>
    </rPh>
    <rPh sb="179" eb="180">
      <t>ヒク</t>
    </rPh>
    <rPh sb="181" eb="183">
      <t>スイジュン</t>
    </rPh>
    <rPh sb="190" eb="192">
      <t>キンネン</t>
    </rPh>
    <rPh sb="198" eb="200">
      <t>シタマワ</t>
    </rPh>
    <rPh sb="204" eb="206">
      <t>ジョウキョウ</t>
    </rPh>
    <rPh sb="211" eb="212">
      <t>オモ</t>
    </rPh>
    <rPh sb="213" eb="215">
      <t>ヨウイン</t>
    </rPh>
    <rPh sb="220" eb="223">
      <t>カソカ</t>
    </rPh>
    <rPh sb="226" eb="228">
      <t>ジンコウ</t>
    </rPh>
    <rPh sb="228" eb="230">
      <t>ゲンショウ</t>
    </rPh>
    <rPh sb="233" eb="235">
      <t>セツビ</t>
    </rPh>
    <rPh sb="235" eb="237">
      <t>セッチ</t>
    </rPh>
    <rPh sb="237" eb="238">
      <t>ジ</t>
    </rPh>
    <rPh sb="241" eb="243">
      <t>シセツ</t>
    </rPh>
    <rPh sb="243" eb="246">
      <t>リヨウシャ</t>
    </rPh>
    <rPh sb="247" eb="249">
      <t>ゲンショウ</t>
    </rPh>
    <rPh sb="255" eb="257">
      <t>シセツ</t>
    </rPh>
    <rPh sb="257" eb="259">
      <t>ノウリョク</t>
    </rPh>
    <rPh sb="260" eb="262">
      <t>キュウスイ</t>
    </rPh>
    <rPh sb="262" eb="264">
      <t>ジンコウ</t>
    </rPh>
    <rPh sb="265" eb="266">
      <t>タイ</t>
    </rPh>
    <rPh sb="268" eb="270">
      <t>カダイ</t>
    </rPh>
    <rPh sb="282" eb="284">
      <t>コンゴ</t>
    </rPh>
    <rPh sb="287" eb="289">
      <t>ケイコウ</t>
    </rPh>
    <rPh sb="290" eb="292">
      <t>カソク</t>
    </rPh>
    <rPh sb="297" eb="298">
      <t>カンガ</t>
    </rPh>
    <phoneticPr fontId="4"/>
  </si>
  <si>
    <t>過疎化による人口の減少により年々給水量は落ち込んでおり、今後もその傾向は進んでいくと思われる。
一方費用面に関しては、施設の維持コスト及び企業債償還金の負担が大きい状態が続いており、今後も削減は困難な状況にある。
平成29年度からは施設が上水道へ移管されることにより、上水道会計の負担が増大することが予測される。
これらのことから、施設を適正に運営するうえで、簡易水道統合時において、上水道料金よりも低く価格設定されているエリアの簡易水道料金を引き上げ、現行の上水道料金へ料金を統一する方向で料金改定していくことを検討している。</t>
    <rPh sb="0" eb="3">
      <t>カソカ</t>
    </rPh>
    <rPh sb="6" eb="8">
      <t>ジンコウ</t>
    </rPh>
    <rPh sb="9" eb="11">
      <t>ゲンショウ</t>
    </rPh>
    <rPh sb="14" eb="16">
      <t>ネンネン</t>
    </rPh>
    <rPh sb="16" eb="18">
      <t>キュウスイ</t>
    </rPh>
    <rPh sb="18" eb="19">
      <t>リョウ</t>
    </rPh>
    <rPh sb="20" eb="21">
      <t>オ</t>
    </rPh>
    <rPh sb="22" eb="23">
      <t>コ</t>
    </rPh>
    <rPh sb="28" eb="30">
      <t>コンゴ</t>
    </rPh>
    <rPh sb="33" eb="35">
      <t>ケイコウ</t>
    </rPh>
    <rPh sb="36" eb="37">
      <t>スス</t>
    </rPh>
    <rPh sb="42" eb="43">
      <t>オモ</t>
    </rPh>
    <rPh sb="48" eb="50">
      <t>イッポウ</t>
    </rPh>
    <rPh sb="50" eb="53">
      <t>ヒヨウメン</t>
    </rPh>
    <rPh sb="54" eb="55">
      <t>カン</t>
    </rPh>
    <rPh sb="59" eb="61">
      <t>シセツ</t>
    </rPh>
    <rPh sb="62" eb="64">
      <t>イジ</t>
    </rPh>
    <rPh sb="67" eb="68">
      <t>オヨ</t>
    </rPh>
    <rPh sb="69" eb="71">
      <t>キギョウ</t>
    </rPh>
    <rPh sb="71" eb="72">
      <t>サイ</t>
    </rPh>
    <rPh sb="72" eb="75">
      <t>ショウカンキン</t>
    </rPh>
    <rPh sb="76" eb="78">
      <t>フタン</t>
    </rPh>
    <rPh sb="79" eb="80">
      <t>オオ</t>
    </rPh>
    <rPh sb="82" eb="84">
      <t>ジョウタイ</t>
    </rPh>
    <rPh sb="85" eb="86">
      <t>ツヅ</t>
    </rPh>
    <rPh sb="91" eb="93">
      <t>コンゴ</t>
    </rPh>
    <rPh sb="94" eb="96">
      <t>サクゲン</t>
    </rPh>
    <rPh sb="97" eb="99">
      <t>コンナン</t>
    </rPh>
    <rPh sb="100" eb="102">
      <t>ジョウキョウ</t>
    </rPh>
    <rPh sb="107" eb="109">
      <t>ヘイセイ</t>
    </rPh>
    <rPh sb="111" eb="113">
      <t>ネンド</t>
    </rPh>
    <rPh sb="116" eb="118">
      <t>シセツ</t>
    </rPh>
    <rPh sb="119" eb="122">
      <t>ジョウスイドウ</t>
    </rPh>
    <rPh sb="123" eb="125">
      <t>イカン</t>
    </rPh>
    <rPh sb="134" eb="137">
      <t>ジョウスイドウ</t>
    </rPh>
    <rPh sb="137" eb="139">
      <t>カイケイ</t>
    </rPh>
    <rPh sb="140" eb="142">
      <t>フタン</t>
    </rPh>
    <rPh sb="143" eb="145">
      <t>ゾウダイ</t>
    </rPh>
    <rPh sb="150" eb="152">
      <t>ヨソク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</si>
</sst>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
                  <c:v>0</c:v>
                </c:pt>
                <c:pt idx="1">
                  <c:v>9.6199999999999992</c:v>
                </c:pt>
                <c:pt idx="2" formatCode="#,##0.00;&quot;△&quot;#,##0.00">
                  <c:v>0</c:v>
                </c:pt>
                <c:pt idx="3" formatCode="#,##0.00;&quot;△&quot;#,##0.00">
                  <c:v>0</c:v>
                </c:pt>
                <c:pt idx="4">
                  <c:v>5.49</c:v>
                </c:pt>
              </c:numCache>
            </c:numRef>
          </c:val>
        </c:ser>
        <c:dLbls>
          <c:showLegendKey val="0"/>
          <c:showVal val="0"/>
          <c:showCatName val="0"/>
          <c:showSerName val="0"/>
          <c:showPercent val="0"/>
          <c:showBubbleSize val="0"/>
        </c:dLbls>
        <c:gapWidth val="150"/>
        <c:axId val="214585144"/>
        <c:axId val="21458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214585144"/>
        <c:axId val="214585536"/>
      </c:lineChart>
      <c:dateAx>
        <c:axId val="214585144"/>
        <c:scaling>
          <c:orientation val="minMax"/>
        </c:scaling>
        <c:delete val="1"/>
        <c:axPos val="b"/>
        <c:numFmt formatCode="ge" sourceLinked="1"/>
        <c:majorTickMark val="none"/>
        <c:minorTickMark val="none"/>
        <c:tickLblPos val="none"/>
        <c:crossAx val="214585536"/>
        <c:crosses val="autoZero"/>
        <c:auto val="1"/>
        <c:lblOffset val="100"/>
        <c:baseTimeUnit val="years"/>
      </c:dateAx>
      <c:valAx>
        <c:axId val="21458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585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44.31</c:v>
                </c:pt>
                <c:pt idx="1">
                  <c:v>40.26</c:v>
                </c:pt>
                <c:pt idx="2">
                  <c:v>37.71</c:v>
                </c:pt>
                <c:pt idx="3">
                  <c:v>37.770000000000003</c:v>
                </c:pt>
                <c:pt idx="4">
                  <c:v>34.72</c:v>
                </c:pt>
              </c:numCache>
            </c:numRef>
          </c:val>
        </c:ser>
        <c:dLbls>
          <c:showLegendKey val="0"/>
          <c:showVal val="0"/>
          <c:showCatName val="0"/>
          <c:showSerName val="0"/>
          <c:showPercent val="0"/>
          <c:showBubbleSize val="0"/>
        </c:dLbls>
        <c:gapWidth val="150"/>
        <c:axId val="217017680"/>
        <c:axId val="217018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217017680"/>
        <c:axId val="217018072"/>
      </c:lineChart>
      <c:dateAx>
        <c:axId val="217017680"/>
        <c:scaling>
          <c:orientation val="minMax"/>
        </c:scaling>
        <c:delete val="1"/>
        <c:axPos val="b"/>
        <c:numFmt formatCode="ge" sourceLinked="1"/>
        <c:majorTickMark val="none"/>
        <c:minorTickMark val="none"/>
        <c:tickLblPos val="none"/>
        <c:crossAx val="217018072"/>
        <c:crosses val="autoZero"/>
        <c:auto val="1"/>
        <c:lblOffset val="100"/>
        <c:baseTimeUnit val="years"/>
      </c:dateAx>
      <c:valAx>
        <c:axId val="217018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01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89.5</c:v>
                </c:pt>
                <c:pt idx="1">
                  <c:v>88.49</c:v>
                </c:pt>
                <c:pt idx="2">
                  <c:v>90.3</c:v>
                </c:pt>
                <c:pt idx="3">
                  <c:v>89.3</c:v>
                </c:pt>
                <c:pt idx="4">
                  <c:v>89.7</c:v>
                </c:pt>
              </c:numCache>
            </c:numRef>
          </c:val>
        </c:ser>
        <c:dLbls>
          <c:showLegendKey val="0"/>
          <c:showVal val="0"/>
          <c:showCatName val="0"/>
          <c:showSerName val="0"/>
          <c:showPercent val="0"/>
          <c:showBubbleSize val="0"/>
        </c:dLbls>
        <c:gapWidth val="150"/>
        <c:axId val="216797096"/>
        <c:axId val="21679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216797096"/>
        <c:axId val="216797488"/>
      </c:lineChart>
      <c:dateAx>
        <c:axId val="216797096"/>
        <c:scaling>
          <c:orientation val="minMax"/>
        </c:scaling>
        <c:delete val="1"/>
        <c:axPos val="b"/>
        <c:numFmt formatCode="ge" sourceLinked="1"/>
        <c:majorTickMark val="none"/>
        <c:minorTickMark val="none"/>
        <c:tickLblPos val="none"/>
        <c:crossAx val="216797488"/>
        <c:crosses val="autoZero"/>
        <c:auto val="1"/>
        <c:lblOffset val="100"/>
        <c:baseTimeUnit val="years"/>
      </c:dateAx>
      <c:valAx>
        <c:axId val="21679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797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69.78</c:v>
                </c:pt>
                <c:pt idx="1">
                  <c:v>84.15</c:v>
                </c:pt>
                <c:pt idx="2">
                  <c:v>62.48</c:v>
                </c:pt>
                <c:pt idx="3">
                  <c:v>85.16</c:v>
                </c:pt>
                <c:pt idx="4">
                  <c:v>77</c:v>
                </c:pt>
              </c:numCache>
            </c:numRef>
          </c:val>
        </c:ser>
        <c:dLbls>
          <c:showLegendKey val="0"/>
          <c:showVal val="0"/>
          <c:showCatName val="0"/>
          <c:showSerName val="0"/>
          <c:showPercent val="0"/>
          <c:showBubbleSize val="0"/>
        </c:dLbls>
        <c:gapWidth val="150"/>
        <c:axId val="216227600"/>
        <c:axId val="216227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216227600"/>
        <c:axId val="216227992"/>
      </c:lineChart>
      <c:dateAx>
        <c:axId val="216227600"/>
        <c:scaling>
          <c:orientation val="minMax"/>
        </c:scaling>
        <c:delete val="1"/>
        <c:axPos val="b"/>
        <c:numFmt formatCode="ge" sourceLinked="1"/>
        <c:majorTickMark val="none"/>
        <c:minorTickMark val="none"/>
        <c:tickLblPos val="none"/>
        <c:crossAx val="216227992"/>
        <c:crosses val="autoZero"/>
        <c:auto val="1"/>
        <c:lblOffset val="100"/>
        <c:baseTimeUnit val="years"/>
      </c:dateAx>
      <c:valAx>
        <c:axId val="216227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22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6229168"/>
        <c:axId val="216229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229168"/>
        <c:axId val="216229560"/>
      </c:lineChart>
      <c:dateAx>
        <c:axId val="216229168"/>
        <c:scaling>
          <c:orientation val="minMax"/>
        </c:scaling>
        <c:delete val="1"/>
        <c:axPos val="b"/>
        <c:numFmt formatCode="ge" sourceLinked="1"/>
        <c:majorTickMark val="none"/>
        <c:minorTickMark val="none"/>
        <c:tickLblPos val="none"/>
        <c:crossAx val="216229560"/>
        <c:crosses val="autoZero"/>
        <c:auto val="1"/>
        <c:lblOffset val="100"/>
        <c:baseTimeUnit val="years"/>
      </c:dateAx>
      <c:valAx>
        <c:axId val="21622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22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6423272"/>
        <c:axId val="21642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423272"/>
        <c:axId val="216423664"/>
      </c:lineChart>
      <c:dateAx>
        <c:axId val="216423272"/>
        <c:scaling>
          <c:orientation val="minMax"/>
        </c:scaling>
        <c:delete val="1"/>
        <c:axPos val="b"/>
        <c:numFmt formatCode="ge" sourceLinked="1"/>
        <c:majorTickMark val="none"/>
        <c:minorTickMark val="none"/>
        <c:tickLblPos val="none"/>
        <c:crossAx val="216423664"/>
        <c:crosses val="autoZero"/>
        <c:auto val="1"/>
        <c:lblOffset val="100"/>
        <c:baseTimeUnit val="years"/>
      </c:dateAx>
      <c:valAx>
        <c:axId val="21642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42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6426800"/>
        <c:axId val="216545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426800"/>
        <c:axId val="216545736"/>
      </c:lineChart>
      <c:dateAx>
        <c:axId val="216426800"/>
        <c:scaling>
          <c:orientation val="minMax"/>
        </c:scaling>
        <c:delete val="1"/>
        <c:axPos val="b"/>
        <c:numFmt formatCode="ge" sourceLinked="1"/>
        <c:majorTickMark val="none"/>
        <c:minorTickMark val="none"/>
        <c:tickLblPos val="none"/>
        <c:crossAx val="216545736"/>
        <c:crosses val="autoZero"/>
        <c:auto val="1"/>
        <c:lblOffset val="100"/>
        <c:baseTimeUnit val="years"/>
      </c:dateAx>
      <c:valAx>
        <c:axId val="216545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42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6547304"/>
        <c:axId val="21654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547304"/>
        <c:axId val="216547696"/>
      </c:lineChart>
      <c:dateAx>
        <c:axId val="216547304"/>
        <c:scaling>
          <c:orientation val="minMax"/>
        </c:scaling>
        <c:delete val="1"/>
        <c:axPos val="b"/>
        <c:numFmt formatCode="ge" sourceLinked="1"/>
        <c:majorTickMark val="none"/>
        <c:minorTickMark val="none"/>
        <c:tickLblPos val="none"/>
        <c:crossAx val="216547696"/>
        <c:crosses val="autoZero"/>
        <c:auto val="1"/>
        <c:lblOffset val="100"/>
        <c:baseTimeUnit val="years"/>
      </c:dateAx>
      <c:valAx>
        <c:axId val="21654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54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945.01</c:v>
                </c:pt>
                <c:pt idx="1">
                  <c:v>942.22</c:v>
                </c:pt>
                <c:pt idx="2">
                  <c:v>898.49</c:v>
                </c:pt>
                <c:pt idx="3">
                  <c:v>964.82</c:v>
                </c:pt>
                <c:pt idx="4">
                  <c:v>1205.3800000000001</c:v>
                </c:pt>
              </c:numCache>
            </c:numRef>
          </c:val>
        </c:ser>
        <c:dLbls>
          <c:showLegendKey val="0"/>
          <c:showVal val="0"/>
          <c:showCatName val="0"/>
          <c:showSerName val="0"/>
          <c:showPercent val="0"/>
          <c:showBubbleSize val="0"/>
        </c:dLbls>
        <c:gapWidth val="150"/>
        <c:axId val="216426016"/>
        <c:axId val="216425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216426016"/>
        <c:axId val="216425624"/>
      </c:lineChart>
      <c:dateAx>
        <c:axId val="216426016"/>
        <c:scaling>
          <c:orientation val="minMax"/>
        </c:scaling>
        <c:delete val="1"/>
        <c:axPos val="b"/>
        <c:numFmt formatCode="ge" sourceLinked="1"/>
        <c:majorTickMark val="none"/>
        <c:minorTickMark val="none"/>
        <c:tickLblPos val="none"/>
        <c:crossAx val="216425624"/>
        <c:crosses val="autoZero"/>
        <c:auto val="1"/>
        <c:lblOffset val="100"/>
        <c:baseTimeUnit val="years"/>
      </c:dateAx>
      <c:valAx>
        <c:axId val="216425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42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82.9</c:v>
                </c:pt>
                <c:pt idx="1">
                  <c:v>77.64</c:v>
                </c:pt>
                <c:pt idx="2">
                  <c:v>64.819999999999993</c:v>
                </c:pt>
                <c:pt idx="3">
                  <c:v>63.93</c:v>
                </c:pt>
                <c:pt idx="4">
                  <c:v>55.66</c:v>
                </c:pt>
              </c:numCache>
            </c:numRef>
          </c:val>
        </c:ser>
        <c:dLbls>
          <c:showLegendKey val="0"/>
          <c:showVal val="0"/>
          <c:showCatName val="0"/>
          <c:showSerName val="0"/>
          <c:showPercent val="0"/>
          <c:showBubbleSize val="0"/>
        </c:dLbls>
        <c:gapWidth val="150"/>
        <c:axId val="216549264"/>
        <c:axId val="21701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216549264"/>
        <c:axId val="217015328"/>
      </c:lineChart>
      <c:dateAx>
        <c:axId val="216549264"/>
        <c:scaling>
          <c:orientation val="minMax"/>
        </c:scaling>
        <c:delete val="1"/>
        <c:axPos val="b"/>
        <c:numFmt formatCode="ge" sourceLinked="1"/>
        <c:majorTickMark val="none"/>
        <c:minorTickMark val="none"/>
        <c:tickLblPos val="none"/>
        <c:crossAx val="217015328"/>
        <c:crosses val="autoZero"/>
        <c:auto val="1"/>
        <c:lblOffset val="100"/>
        <c:baseTimeUnit val="years"/>
      </c:dateAx>
      <c:valAx>
        <c:axId val="21701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54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235.22</c:v>
                </c:pt>
                <c:pt idx="1">
                  <c:v>265.61</c:v>
                </c:pt>
                <c:pt idx="2">
                  <c:v>336.17</c:v>
                </c:pt>
                <c:pt idx="3">
                  <c:v>343.95</c:v>
                </c:pt>
                <c:pt idx="4">
                  <c:v>407.59</c:v>
                </c:pt>
              </c:numCache>
            </c:numRef>
          </c:val>
        </c:ser>
        <c:dLbls>
          <c:showLegendKey val="0"/>
          <c:showVal val="0"/>
          <c:showCatName val="0"/>
          <c:showSerName val="0"/>
          <c:showPercent val="0"/>
          <c:showBubbleSize val="0"/>
        </c:dLbls>
        <c:gapWidth val="150"/>
        <c:axId val="216546912"/>
        <c:axId val="217016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216546912"/>
        <c:axId val="217016504"/>
      </c:lineChart>
      <c:dateAx>
        <c:axId val="216546912"/>
        <c:scaling>
          <c:orientation val="minMax"/>
        </c:scaling>
        <c:delete val="1"/>
        <c:axPos val="b"/>
        <c:numFmt formatCode="ge" sourceLinked="1"/>
        <c:majorTickMark val="none"/>
        <c:minorTickMark val="none"/>
        <c:tickLblPos val="none"/>
        <c:crossAx val="217016504"/>
        <c:crosses val="autoZero"/>
        <c:auto val="1"/>
        <c:lblOffset val="100"/>
        <c:baseTimeUnit val="years"/>
      </c:dateAx>
      <c:valAx>
        <c:axId val="21701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54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election activeCell="BK75" sqref="BK7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奈良県　吉野町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8152</v>
      </c>
      <c r="AJ8" s="55"/>
      <c r="AK8" s="55"/>
      <c r="AL8" s="55"/>
      <c r="AM8" s="55"/>
      <c r="AN8" s="55"/>
      <c r="AO8" s="55"/>
      <c r="AP8" s="56"/>
      <c r="AQ8" s="46">
        <f>データ!R6</f>
        <v>95.65</v>
      </c>
      <c r="AR8" s="46"/>
      <c r="AS8" s="46"/>
      <c r="AT8" s="46"/>
      <c r="AU8" s="46"/>
      <c r="AV8" s="46"/>
      <c r="AW8" s="46"/>
      <c r="AX8" s="46"/>
      <c r="AY8" s="46">
        <f>データ!S6</f>
        <v>85.23</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32.770000000000003</v>
      </c>
      <c r="S10" s="46"/>
      <c r="T10" s="46"/>
      <c r="U10" s="46"/>
      <c r="V10" s="46"/>
      <c r="W10" s="46"/>
      <c r="X10" s="46"/>
      <c r="Y10" s="46"/>
      <c r="Z10" s="80">
        <f>データ!P6</f>
        <v>3255</v>
      </c>
      <c r="AA10" s="80"/>
      <c r="AB10" s="80"/>
      <c r="AC10" s="80"/>
      <c r="AD10" s="80"/>
      <c r="AE10" s="80"/>
      <c r="AF10" s="80"/>
      <c r="AG10" s="80"/>
      <c r="AH10" s="2"/>
      <c r="AI10" s="80">
        <f>データ!T6</f>
        <v>2638</v>
      </c>
      <c r="AJ10" s="80"/>
      <c r="AK10" s="80"/>
      <c r="AL10" s="80"/>
      <c r="AM10" s="80"/>
      <c r="AN10" s="80"/>
      <c r="AO10" s="80"/>
      <c r="AP10" s="80"/>
      <c r="AQ10" s="46">
        <f>データ!U6</f>
        <v>8.6999999999999993</v>
      </c>
      <c r="AR10" s="46"/>
      <c r="AS10" s="46"/>
      <c r="AT10" s="46"/>
      <c r="AU10" s="46"/>
      <c r="AV10" s="46"/>
      <c r="AW10" s="46"/>
      <c r="AX10" s="46"/>
      <c r="AY10" s="46">
        <f>データ!V6</f>
        <v>303.22000000000003</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294411</v>
      </c>
      <c r="D6" s="31">
        <f t="shared" si="3"/>
        <v>47</v>
      </c>
      <c r="E6" s="31">
        <f t="shared" si="3"/>
        <v>1</v>
      </c>
      <c r="F6" s="31">
        <f t="shared" si="3"/>
        <v>0</v>
      </c>
      <c r="G6" s="31">
        <f t="shared" si="3"/>
        <v>0</v>
      </c>
      <c r="H6" s="31" t="str">
        <f t="shared" si="3"/>
        <v>奈良県　吉野町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32.770000000000003</v>
      </c>
      <c r="P6" s="32">
        <f t="shared" si="3"/>
        <v>3255</v>
      </c>
      <c r="Q6" s="32">
        <f t="shared" si="3"/>
        <v>8152</v>
      </c>
      <c r="R6" s="32">
        <f t="shared" si="3"/>
        <v>95.65</v>
      </c>
      <c r="S6" s="32">
        <f t="shared" si="3"/>
        <v>85.23</v>
      </c>
      <c r="T6" s="32">
        <f t="shared" si="3"/>
        <v>2638</v>
      </c>
      <c r="U6" s="32">
        <f t="shared" si="3"/>
        <v>8.6999999999999993</v>
      </c>
      <c r="V6" s="32">
        <f t="shared" si="3"/>
        <v>303.22000000000003</v>
      </c>
      <c r="W6" s="33">
        <f>IF(W7="",NA(),W7)</f>
        <v>69.78</v>
      </c>
      <c r="X6" s="33">
        <f t="shared" ref="X6:AF6" si="4">IF(X7="",NA(),X7)</f>
        <v>84.15</v>
      </c>
      <c r="Y6" s="33">
        <f t="shared" si="4"/>
        <v>62.48</v>
      </c>
      <c r="Z6" s="33">
        <f t="shared" si="4"/>
        <v>85.16</v>
      </c>
      <c r="AA6" s="33">
        <f t="shared" si="4"/>
        <v>77</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945.01</v>
      </c>
      <c r="BE6" s="33">
        <f t="shared" ref="BE6:BM6" si="7">IF(BE7="",NA(),BE7)</f>
        <v>942.22</v>
      </c>
      <c r="BF6" s="33">
        <f t="shared" si="7"/>
        <v>898.49</v>
      </c>
      <c r="BG6" s="33">
        <f t="shared" si="7"/>
        <v>964.82</v>
      </c>
      <c r="BH6" s="33">
        <f t="shared" si="7"/>
        <v>1205.3800000000001</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82.9</v>
      </c>
      <c r="BP6" s="33">
        <f t="shared" ref="BP6:BX6" si="8">IF(BP7="",NA(),BP7)</f>
        <v>77.64</v>
      </c>
      <c r="BQ6" s="33">
        <f t="shared" si="8"/>
        <v>64.819999999999993</v>
      </c>
      <c r="BR6" s="33">
        <f t="shared" si="8"/>
        <v>63.93</v>
      </c>
      <c r="BS6" s="33">
        <f t="shared" si="8"/>
        <v>55.66</v>
      </c>
      <c r="BT6" s="33">
        <f t="shared" si="8"/>
        <v>57.51</v>
      </c>
      <c r="BU6" s="33">
        <f t="shared" si="8"/>
        <v>56.46</v>
      </c>
      <c r="BV6" s="33">
        <f t="shared" si="8"/>
        <v>19.77</v>
      </c>
      <c r="BW6" s="33">
        <f t="shared" si="8"/>
        <v>34.25</v>
      </c>
      <c r="BX6" s="33">
        <f t="shared" si="8"/>
        <v>46.48</v>
      </c>
      <c r="BY6" s="32" t="str">
        <f>IF(BY7="","",IF(BY7="-","【-】","【"&amp;SUBSTITUTE(TEXT(BY7,"#,##0.00"),"-","△")&amp;"】"))</f>
        <v>【36.33】</v>
      </c>
      <c r="BZ6" s="33">
        <f>IF(BZ7="",NA(),BZ7)</f>
        <v>235.22</v>
      </c>
      <c r="CA6" s="33">
        <f t="shared" ref="CA6:CI6" si="9">IF(CA7="",NA(),CA7)</f>
        <v>265.61</v>
      </c>
      <c r="CB6" s="33">
        <f t="shared" si="9"/>
        <v>336.17</v>
      </c>
      <c r="CC6" s="33">
        <f t="shared" si="9"/>
        <v>343.95</v>
      </c>
      <c r="CD6" s="33">
        <f t="shared" si="9"/>
        <v>407.59</v>
      </c>
      <c r="CE6" s="33">
        <f t="shared" si="9"/>
        <v>291.83</v>
      </c>
      <c r="CF6" s="33">
        <f t="shared" si="9"/>
        <v>306.49</v>
      </c>
      <c r="CG6" s="33">
        <f t="shared" si="9"/>
        <v>878.73</v>
      </c>
      <c r="CH6" s="33">
        <f t="shared" si="9"/>
        <v>501.18</v>
      </c>
      <c r="CI6" s="33">
        <f t="shared" si="9"/>
        <v>376.61</v>
      </c>
      <c r="CJ6" s="32" t="str">
        <f>IF(CJ7="","",IF(CJ7="-","【-】","【"&amp;SUBSTITUTE(TEXT(CJ7,"#,##0.00"),"-","△")&amp;"】"))</f>
        <v>【476.46】</v>
      </c>
      <c r="CK6" s="33">
        <f>IF(CK7="",NA(),CK7)</f>
        <v>44.31</v>
      </c>
      <c r="CL6" s="33">
        <f t="shared" ref="CL6:CT6" si="10">IF(CL7="",NA(),CL7)</f>
        <v>40.26</v>
      </c>
      <c r="CM6" s="33">
        <f t="shared" si="10"/>
        <v>37.71</v>
      </c>
      <c r="CN6" s="33">
        <f t="shared" si="10"/>
        <v>37.770000000000003</v>
      </c>
      <c r="CO6" s="33">
        <f t="shared" si="10"/>
        <v>34.72</v>
      </c>
      <c r="CP6" s="33">
        <f t="shared" si="10"/>
        <v>57.95</v>
      </c>
      <c r="CQ6" s="33">
        <f t="shared" si="10"/>
        <v>58.25</v>
      </c>
      <c r="CR6" s="33">
        <f t="shared" si="10"/>
        <v>57.17</v>
      </c>
      <c r="CS6" s="33">
        <f t="shared" si="10"/>
        <v>57.55</v>
      </c>
      <c r="CT6" s="33">
        <f t="shared" si="10"/>
        <v>57.43</v>
      </c>
      <c r="CU6" s="32" t="str">
        <f>IF(CU7="","",IF(CU7="-","【-】","【"&amp;SUBSTITUTE(TEXT(CU7,"#,##0.00"),"-","△")&amp;"】"))</f>
        <v>【58.19】</v>
      </c>
      <c r="CV6" s="33">
        <f>IF(CV7="",NA(),CV7)</f>
        <v>89.5</v>
      </c>
      <c r="CW6" s="33">
        <f t="shared" ref="CW6:DE6" si="11">IF(CW7="",NA(),CW7)</f>
        <v>88.49</v>
      </c>
      <c r="CX6" s="33">
        <f t="shared" si="11"/>
        <v>90.3</v>
      </c>
      <c r="CY6" s="33">
        <f t="shared" si="11"/>
        <v>89.3</v>
      </c>
      <c r="CZ6" s="33">
        <f t="shared" si="11"/>
        <v>89.7</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3">
        <f t="shared" ref="ED6:EL6" si="14">IF(ED7="",NA(),ED7)</f>
        <v>9.6199999999999992</v>
      </c>
      <c r="EE6" s="32">
        <f t="shared" si="14"/>
        <v>0</v>
      </c>
      <c r="EF6" s="32">
        <f t="shared" si="14"/>
        <v>0</v>
      </c>
      <c r="EG6" s="33">
        <f t="shared" si="14"/>
        <v>5.49</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294411</v>
      </c>
      <c r="D7" s="35">
        <v>47</v>
      </c>
      <c r="E7" s="35">
        <v>1</v>
      </c>
      <c r="F7" s="35">
        <v>0</v>
      </c>
      <c r="G7" s="35">
        <v>0</v>
      </c>
      <c r="H7" s="35" t="s">
        <v>93</v>
      </c>
      <c r="I7" s="35" t="s">
        <v>94</v>
      </c>
      <c r="J7" s="35" t="s">
        <v>95</v>
      </c>
      <c r="K7" s="35" t="s">
        <v>96</v>
      </c>
      <c r="L7" s="35" t="s">
        <v>97</v>
      </c>
      <c r="M7" s="36" t="s">
        <v>98</v>
      </c>
      <c r="N7" s="36" t="s">
        <v>99</v>
      </c>
      <c r="O7" s="36">
        <v>32.770000000000003</v>
      </c>
      <c r="P7" s="36">
        <v>3255</v>
      </c>
      <c r="Q7" s="36">
        <v>8152</v>
      </c>
      <c r="R7" s="36">
        <v>95.65</v>
      </c>
      <c r="S7" s="36">
        <v>85.23</v>
      </c>
      <c r="T7" s="36">
        <v>2638</v>
      </c>
      <c r="U7" s="36">
        <v>8.6999999999999993</v>
      </c>
      <c r="V7" s="36">
        <v>303.22000000000003</v>
      </c>
      <c r="W7" s="36">
        <v>69.78</v>
      </c>
      <c r="X7" s="36">
        <v>84.15</v>
      </c>
      <c r="Y7" s="36">
        <v>62.48</v>
      </c>
      <c r="Z7" s="36">
        <v>85.16</v>
      </c>
      <c r="AA7" s="36">
        <v>77</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945.01</v>
      </c>
      <c r="BE7" s="36">
        <v>942.22</v>
      </c>
      <c r="BF7" s="36">
        <v>898.49</v>
      </c>
      <c r="BG7" s="36">
        <v>964.82</v>
      </c>
      <c r="BH7" s="36">
        <v>1205.3800000000001</v>
      </c>
      <c r="BI7" s="36">
        <v>1137.3599999999999</v>
      </c>
      <c r="BJ7" s="36">
        <v>1124.6400000000001</v>
      </c>
      <c r="BK7" s="36">
        <v>1108.26</v>
      </c>
      <c r="BL7" s="36">
        <v>1113.76</v>
      </c>
      <c r="BM7" s="36">
        <v>1125.69</v>
      </c>
      <c r="BN7" s="36">
        <v>1239.32</v>
      </c>
      <c r="BO7" s="36">
        <v>82.9</v>
      </c>
      <c r="BP7" s="36">
        <v>77.64</v>
      </c>
      <c r="BQ7" s="36">
        <v>64.819999999999993</v>
      </c>
      <c r="BR7" s="36">
        <v>63.93</v>
      </c>
      <c r="BS7" s="36">
        <v>55.66</v>
      </c>
      <c r="BT7" s="36">
        <v>57.51</v>
      </c>
      <c r="BU7" s="36">
        <v>56.46</v>
      </c>
      <c r="BV7" s="36">
        <v>19.77</v>
      </c>
      <c r="BW7" s="36">
        <v>34.25</v>
      </c>
      <c r="BX7" s="36">
        <v>46.48</v>
      </c>
      <c r="BY7" s="36">
        <v>36.33</v>
      </c>
      <c r="BZ7" s="36">
        <v>235.22</v>
      </c>
      <c r="CA7" s="36">
        <v>265.61</v>
      </c>
      <c r="CB7" s="36">
        <v>336.17</v>
      </c>
      <c r="CC7" s="36">
        <v>343.95</v>
      </c>
      <c r="CD7" s="36">
        <v>407.59</v>
      </c>
      <c r="CE7" s="36">
        <v>291.83</v>
      </c>
      <c r="CF7" s="36">
        <v>306.49</v>
      </c>
      <c r="CG7" s="36">
        <v>878.73</v>
      </c>
      <c r="CH7" s="36">
        <v>501.18</v>
      </c>
      <c r="CI7" s="36">
        <v>376.61</v>
      </c>
      <c r="CJ7" s="36">
        <v>476.46</v>
      </c>
      <c r="CK7" s="36">
        <v>44.31</v>
      </c>
      <c r="CL7" s="36">
        <v>40.26</v>
      </c>
      <c r="CM7" s="36">
        <v>37.71</v>
      </c>
      <c r="CN7" s="36">
        <v>37.770000000000003</v>
      </c>
      <c r="CO7" s="36">
        <v>34.72</v>
      </c>
      <c r="CP7" s="36">
        <v>57.95</v>
      </c>
      <c r="CQ7" s="36">
        <v>58.25</v>
      </c>
      <c r="CR7" s="36">
        <v>57.17</v>
      </c>
      <c r="CS7" s="36">
        <v>57.55</v>
      </c>
      <c r="CT7" s="36">
        <v>57.43</v>
      </c>
      <c r="CU7" s="36">
        <v>58.19</v>
      </c>
      <c r="CV7" s="36">
        <v>89.5</v>
      </c>
      <c r="CW7" s="36">
        <v>88.49</v>
      </c>
      <c r="CX7" s="36">
        <v>90.3</v>
      </c>
      <c r="CY7" s="36">
        <v>89.3</v>
      </c>
      <c r="CZ7" s="36">
        <v>89.7</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9.6199999999999992</v>
      </c>
      <c r="EE7" s="36">
        <v>0</v>
      </c>
      <c r="EF7" s="36">
        <v>0</v>
      </c>
      <c r="EG7" s="36">
        <v>5.49</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2016-02-25T04:37:10Z</cp:lastPrinted>
  <dcterms:created xsi:type="dcterms:W3CDTF">2016-01-18T05:04:16Z</dcterms:created>
  <dcterms:modified xsi:type="dcterms:W3CDTF">2016-02-25T04:37:13Z</dcterms:modified>
  <cp:category/>
</cp:coreProperties>
</file>