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200.25\政策戦略課【財政】\財政\財政共有\財政\財政状況資料集\R04財政状況資料集\●提出\0318様式修正、締切変更\"/>
    </mc:Choice>
  </mc:AlternateContent>
  <xr:revisionPtr revIDLastSave="0" documentId="13_ncr:1_{BA4D6C40-6257-4E65-BCC4-EBD54B53FDA7}" xr6:coauthVersionLast="36" xr6:coauthVersionMax="36" xr10:uidLastSave="{00000000-0000-0000-0000-000000000000}"/>
  <bookViews>
    <workbookView xWindow="0" yWindow="0" windowWidth="20490" windowHeight="7545" firstSheet="6" activeTab="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<sst xmlns="http://schemas.openxmlformats.org/spreadsheetml/2006/main" count="1105" uniqueCount="602">
  <si>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</si>
  <si>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</si>
  <si>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</si>
  <si>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</si>
  <si>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</si>
  <si>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</si>
  <si>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</si>
  <si>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</si>
  <si>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</si>
  <si>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</si>
  <si>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</si>
  <si>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</si>
  <si>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</si>
  <si>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</si>
  <si>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</si>
  <si>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</si>
  <si>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</si>
  <si>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</si>
  <si>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</si>
  <si>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</si>
  <si>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</si>
  <si>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</si>
  <si>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</si>
  <si>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</si>
  <si>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</si>
  <si>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</si>
  <si>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</si>
  <si>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</si>
  <si>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</si>
  <si>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</si>
  <si>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</si>
  <si>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</si>
  <si>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</si>
  <si>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</si>
  <si>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</si>
  <si>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</si>
  <si>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</si>
  <si>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</si>
  <si>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</si>
  <si>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</si>
  <si>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</si>
  <si>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</si>
  <si>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</si>
  <si>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</si>
  <si>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</si>
  <si>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</si>
  <si>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</si>
  <si>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</si>
  <si>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</si>
  <si>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</si>
  <si>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</si>
  <si>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</si>
  <si>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</si>
  <si>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</si>
  <si>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</si>
  <si>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</si>
  <si>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</si>
  <si>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</si>
  <si>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</si>
  <si>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</si>
  <si>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</si>
  <si>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</si>
  <si>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</si>
  <si>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</si>
  <si>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</si>
  <si>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</si>
  <si>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</si>
  <si>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</si>
  <si>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</si>
  <si>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</si>
  <si>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</si>
  <si>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</si>
  <si>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</si>
  <si>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</si>
  <si>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</si>
  <si>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</si>
  <si>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</si>
  <si>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</si>
  <si>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</si>
  <si>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</si>
  <si>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</si>
  <si>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</si>
  <si>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</si>
  <si>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</si>
  <si>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</si>
  <si>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</si>
  <si>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</si>
  <si>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</si>
  <si>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</si>
  <si>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</si>
  <si>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</si>
  <si>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</si>
  <si>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</si>
  <si>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</si>
  <si>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</si>
  <si>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</si>
  <si>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</si>
  <si>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</si>
  <si>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</si>
  <si>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</si>
  <si>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</si>
  <si>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</si>
  <si>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</si>
  <si>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</si>
  <si>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</si>
  <si>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</si>
  <si>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</si>
  <si>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</si>
  <si>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</si>
  <si>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</si>
  <si>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</si>
  <si>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</si>
  <si>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</si>
  <si>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</si>
  <si>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</si>
  <si>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</si>
  <si>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</si>
  <si>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</si>
  <si>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</si>
  <si>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</si>
  <si>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</si>
  <si>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</si>
  <si>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</si>
  <si>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</si>
  <si>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</si>
  <si>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</si>
  <si>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</si>
  <si>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</si>
  <si>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</si>
  <si>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</si>
  <si>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</si>
  <si>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</si>
  <si>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</si>
  <si>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</si>
  <si>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</si>
  <si>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</si>
  <si>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</si>
  <si>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</si>
  <si>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</si>
  <si>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</si>
  <si>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</si>
  <si>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</si>
  <si>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</si>
  <si>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</si>
  <si>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</si>
  <si>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</si>
  <si>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</si>
  <si>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</si>
  <si>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</si>
  <si>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</si>
  <si>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</si>
  <si>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</si>
  <si>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</si>
  <si>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</si>
  <si>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</si>
  <si>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</si>
  <si>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</si>
  <si>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</si>
  <si>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</si>
  <si>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</si>
  <si>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</si>
  <si>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</si>
  <si>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</si>
  <si>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</si>
  <si>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</si>
  <si>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</si>
  <si>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</si>
  <si>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</si>
  <si>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</si>
  <si>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</si>
  <si>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</si>
  <si>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</si>
  <si>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</si>
  <si>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</si>
  <si>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</si>
  <si>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</si>
  <si>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</si>
  <si>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</si>
  <si>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</si>
  <si>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</si>
  <si>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</si>
  <si>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</si>
  <si>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</si>
  <si>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</si>
  <si>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</si>
  <si>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</si>
  <si>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</si>
  <si>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</si>
  <si>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</si>
  <si>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</si>
  <si>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</si>
  <si>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</si>
  <si>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</si>
  <si>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</si>
  <si>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</si>
  <si>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</si>
  <si>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</si>
  <si>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</si>
  <si>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</si>
  <si>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</si>
  <si>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</si>
  <si>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</si>
  <si>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</si>
  <si>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</si>
  <si>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</si>
  <si>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</si>
  <si>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</si>
  <si>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</si>
  <si>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</si>
  <si>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</si>
  <si>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</si>
  <si>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</si>
  <si>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</si>
  <si>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</si>
  <si>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</si>
  <si>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</si>
  <si>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</si>
  <si>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</si>
  <si>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</si>
  <si>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</si>
  <si>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</si>
  <si>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</si>
  <si>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</si>
  <si>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</si>
  <si>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</si>
  <si>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</si>
  <si>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</si>
  <si>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</si>
  <si>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</si>
  <si>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</si>
  <si>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</si>
  <si>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</si>
  <si>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</si>
  <si>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</si>
  <si>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</si>
  <si>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</si>
  <si>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</si>
  <si>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</si>
  <si>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</si>
  <si>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</si>
  <si>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</si>
  <si>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</si>
  <si>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</si>
  <si>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</si>
  <si>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</si>
  <si>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</si>
  <si>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</si>
  <si>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</si>
  <si>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</si>
  <si>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</si>
  <si>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</si>
  <si>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</si>
  <si>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</si>
  <si>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</si>
  <si>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</si>
  <si>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</si>
  <si>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</si>
  <si>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</si>
  <si>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</si>
  <si>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</si>
  <si>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</si>
  <si>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</si>
  <si>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</si>
  <si>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</si>
  <si>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</si>
  <si>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</si>
  <si>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</si>
  <si>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</si>
  <si>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</si>
  <si>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</si>
  <si>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</si>
  <si>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</si>
  <si>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</si>
  <si>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</si>
  <si>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</si>
  <si>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</si>
  <si>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</si>
  <si>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</si>
  <si>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</si>
  <si>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</si>
  <si>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</si>
  <si>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</si>
  <si>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</si>
  <si>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</si>
  <si>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</si>
  <si>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</si>
  <si>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</si>
  <si>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</si>
  <si>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</si>
  <si>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</si>
  <si>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</si>
  <si>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</si>
  <si>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</si>
  <si>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</si>
  <si>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</si>
  <si>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</si>
  <si>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</si>
  <si>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</si>
  <si>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</si>
  <si>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</si>
  <si>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</si>
  <si>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</si>
  <si>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</si>
  <si>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</si>
  <si>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</si>
  <si>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</si>
  <si>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</si>
  <si>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</si>
  <si>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</si>
  <si>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</si>
  <si>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</si>
  <si>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</si>
  <si>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</si>
  <si>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</si>
  <si>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</si>
  <si>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</si>
  <si>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</si>
  <si>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</si>
  <si>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</si>
  <si>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</si>
  <si>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</si>
  <si>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</si>
  <si>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</si>
  <si>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</si>
  <si>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</si>
  <si>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</si>
  <si>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</si>
  <si>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</si>
  <si>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</si>
  <si>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</si>
  <si>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</si>
  <si>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</si>
  <si>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</si>
  <si>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</si>
  <si>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</si>
  <si>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</si>
  <si>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</si>
  <si>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</si>
  <si>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</si>
  <si>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</si>
  <si>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</si>
  <si>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</si>
  <si>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</si>
  <si>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</si>
  <si>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</si>
  <si>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</si>
  <si>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</si>
  <si>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</si>
  <si>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</si>
  <si>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</si>
  <si>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</si>
  <si>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</si>
  <si>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</si>
  <si>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</si>
  <si>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</si>
  <si>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</si>
  <si>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</si>
  <si>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</si>
  <si>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</si>
  <si>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</si>
  <si>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</si>
  <si>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</si>
  <si>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</si>
  <si>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</si>
  <si>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</si>
  <si>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</si>
  <si>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</si>
  <si>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</si>
  <si>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</si>
  <si>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</si>
  <si>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</si>
  <si>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</si>
  <si>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</si>
  <si>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</si>
  <si>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</si>
  <si>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</si>
  <si>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</si>
  <si>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</si>
  <si>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</si>
  <si>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</si>
  <si>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</si>
  <si>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</si>
  <si>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</si>
  <si>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</si>
  <si>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</si>
  <si>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</si>
  <si>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</si>
  <si>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</si>
  <si>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</si>
  <si>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</si>
  <si>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</si>
  <si>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</si>
  <si>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</si>
  <si>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</si>
  <si>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</si>
  <si>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</si>
  <si>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</si>
  <si>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</si>
  <si>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</si>
  <si>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</si>
  <si>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</si>
  <si>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</si>
  <si>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</si>
  <si>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</si>
  <si>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</si>
  <si>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</si>
  <si>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</si>
  <si>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</si>
  <si>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</si>
  <si>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</si>
  <si>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</si>
  <si>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</si>
  <si>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</si>
  <si>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</si>
  <si>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</si>
  <si>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下水道事業</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</si>
  <si>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</si>
  <si>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</si>
  <si>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</si>
  <si>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</si>
  <si>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</si>
  <si>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</si>
  <si>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</si>
  <si>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</si>
  <si>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</si>
  <si>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</si>
  <si>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</si>
  <si>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</si>
  <si>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</si>
  <si>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</si>
  <si>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</si>
  <si>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</si>
  <si>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</si>
  <si>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</si>
  <si>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</si>
  <si>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</si>
  <si>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</si>
  <si>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</si>
  <si>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</si>
  <si>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</si>
  <si>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</si>
  <si>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</si>
  <si>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</si>
  <si>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</si>
  <si>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</si>
  <si>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</si>
  <si>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</si>
  <si>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</si>
  <si>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</si>
  <si>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</si>
  <si>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</si>
  <si>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</si>
  <si>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</si>
  <si>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</si>
  <si>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</si>
  <si>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</si>
  <si>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</si>
  <si>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</si>
  <si>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</si>
  <si>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</si>
  <si>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</si>
  <si>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</si>
  <si>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</si>
  <si>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</si>
  <si>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</si>
  <si>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</si>
  <si>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</si>
  <si>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</si>
  <si>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</si>
  <si>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</si>
  <si>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</si>
  <si>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</si>
  <si>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</si>
  <si>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</si>
  <si>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</si>
  <si>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</si>
  <si>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</si>
  <si>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</si>
  <si>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</si>
  <si>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</si>
  <si>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</si>
  <si>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</si>
  <si>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</si>
  <si>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</si>
  <si>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</si>
  <si>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</si>
  <si>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</si>
  <si>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</si>
  <si>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</si>
  <si>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</si>
  <si>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</si>
  <si>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</si>
  <si>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</si>
  <si>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</si>
  <si>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</si>
  <si>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</si>
  <si>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</si>
  <si>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</si>
  <si>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</si>
  <si>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</si>
  <si>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</si>
  <si>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</si>
  <si>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</si>
  <si>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</si>
  <si>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</si>
  <si>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</si>
  <si>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</si>
  <si>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</si>
  <si>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</si>
  <si>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</si>
  <si>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</si>
  <si>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</si>
  <si>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</si>
  <si>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</si>
  <si>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</si>
  <si>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</si>
  <si>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</si>
  <si>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</si>
  <si>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</si>
  <si>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</si>
  <si>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</si>
  <si>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</si>
  <si>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</si>
  <si>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</si>
  <si>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</si>
  <si>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</si>
  <si>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</si>
  <si>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</si>
  <si>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</si>
  <si>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</si>
  <si>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</si>
  <si>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</si>
  <si>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</si>
  <si>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</si>
  <si>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</si>
  <si>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</si>
  <si>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</si>
  <si>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</si>
  <si>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</si>
  <si>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</si>
  <si>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</si>
  <si>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</si>
  <si>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</si>
  <si>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</si>
  <si>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</si>
  <si>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</si>
  <si>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</si>
  <si>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</si>
  <si>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</si>
  <si>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</si>
  <si>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</si>
  <si>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</si>
  <si>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</si>
  <si>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</si>
  <si>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</si>
  <si>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</si>
  <si>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</si>
  <si>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</si>
  <si>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</si>
  <si>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</si>
  <si>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</si>
  <si>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</si>
  <si>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</si>
  <si>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</si>
  <si>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</si>
  <si>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</si>
  <si>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</si>
  <si>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</si>
  <si>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</si>
  <si>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6.55</t>
  </si>
  <si>
    <t>▲ 6.83</t>
  </si>
  <si>
    <t>▲ 0.35</t>
  </si>
  <si>
    <t>一般会計</t>
  </si>
  <si>
    <t>水道事業</t>
  </si>
  <si>
    <t>国民健康保険特別会計</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</si>
  <si>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</si>
  <si>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</si>
  <si>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</si>
  <si>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</si>
  <si>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</si>
  <si>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</si>
  <si>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</si>
  <si>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</si>
  <si>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H30</t>
    <phoneticPr fontId="5"/>
  </si>
  <si>
    <t>R01</t>
    <phoneticPr fontId="5"/>
  </si>
  <si>
    <t>R02</t>
    <phoneticPr fontId="5"/>
  </si>
  <si>
    <t>R03</t>
    <phoneticPr fontId="5"/>
  </si>
  <si>
    <t>R04</t>
    <phoneticPr fontId="5"/>
  </si>
  <si>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</si>
  <si>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</si>
  <si>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5">
      <t>ナラケンコウイキ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</si>
  <si>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</si>
  <si>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</si>
  <si>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9">
      <t>ナンワコウイキイリョウキギョウダン</t>
    </rPh>
    <phoneticPr fontId="2"/>
  </si>
  <si>
    <t>奈良県広域消防組合</t>
    <rPh sb="0" eb="5">
      <t>ナラケンコウイキ</t>
    </rPh>
    <rPh sb="5" eb="7">
      <t>ショウボウ</t>
    </rPh>
    <rPh sb="7" eb="9">
      <t>クミアイ</t>
    </rPh>
    <phoneticPr fontId="2"/>
  </si>
  <si>
    <t>吉野町土地開発公社</t>
    <rPh sb="0" eb="2">
      <t>ヨシノ</t>
    </rPh>
    <rPh sb="2" eb="3">
      <t>チョウ</t>
    </rPh>
    <rPh sb="3" eb="5">
      <t>トチ</t>
    </rPh>
    <rPh sb="5" eb="7">
      <t>カイハツ</t>
    </rPh>
    <rPh sb="7" eb="9">
      <t>コウシャ</t>
    </rPh>
    <phoneticPr fontId="2"/>
  </si>
  <si>
    <t>-</t>
    <phoneticPr fontId="2"/>
  </si>
  <si>
    <t>庁舎整備基金</t>
    <rPh sb="0" eb="2">
      <t>チョウシャ</t>
    </rPh>
    <rPh sb="2" eb="4">
      <t>セイビ</t>
    </rPh>
    <rPh sb="4" eb="6">
      <t>キキン</t>
    </rPh>
    <phoneticPr fontId="5"/>
  </si>
  <si>
    <t>世界遺産・吉野ふるさとづくり基金</t>
    <rPh sb="0" eb="2">
      <t>セカイ</t>
    </rPh>
    <rPh sb="2" eb="4">
      <t>イサン</t>
    </rPh>
    <rPh sb="5" eb="7">
      <t>ヨシノ</t>
    </rPh>
    <rPh sb="14" eb="16">
      <t>キキン</t>
    </rPh>
    <phoneticPr fontId="5"/>
  </si>
  <si>
    <t>町営住宅改修基金</t>
    <rPh sb="0" eb="2">
      <t>チョウエイ</t>
    </rPh>
    <rPh sb="2" eb="4">
      <t>ジュウタク</t>
    </rPh>
    <rPh sb="4" eb="6">
      <t>カイシュウ</t>
    </rPh>
    <rPh sb="6" eb="8">
      <t>キキン</t>
    </rPh>
    <phoneticPr fontId="5"/>
  </si>
  <si>
    <t>ふるさと整備基金</t>
    <rPh sb="4" eb="6">
      <t>セイビ</t>
    </rPh>
    <rPh sb="6" eb="8">
      <t>キキン</t>
    </rPh>
    <phoneticPr fontId="5"/>
  </si>
  <si>
    <t>森林環境整備促進基金</t>
    <rPh sb="0" eb="2">
      <t>シンリン</t>
    </rPh>
    <rPh sb="2" eb="4">
      <t>カンキョウ</t>
    </rPh>
    <rPh sb="4" eb="6">
      <t>セイビ</t>
    </rPh>
    <rPh sb="6" eb="8">
      <t>ソクシン</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</si>
</sst>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FB6A-4D25-A85F-52E0ED25D1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96551</c:v>
                </c:pt>
                <c:pt idx="1">
                  <c:v>103234</c:v>
                </c:pt>
                <c:pt idx="2">
                  <c:v>140873</c:v>
                </c:pt>
                <c:pt idx="3">
                  <c:v>162798</c:v>
                </c:pt>
                <c:pt idx="4">
                  <c:v>81648</c:v>
                </c:pt>
              </c:numCache>
            </c:numRef>
          </c:val>
          <c:smooth val="0"/>
          <c:extLst>
            <c:ext xmlns:c16="http://schemas.microsoft.com/office/drawing/2014/chart" uri="{C3380CC4-5D6E-409C-BE32-E72D297353CC}">
              <c16:uniqueId val="{00000001-FB6A-4D25-A85F-52E0ED25D1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8.85</c:v>
                </c:pt>
                <c:pt idx="1">
                  <c:v>8.81</c:v>
                </c:pt>
                <c:pt idx="2">
                  <c:v>8.99</c:v>
                </c:pt>
                <c:pt idx="3">
                  <c:v>16.03</c:v>
                </c:pt>
                <c:pt idx="4">
                  <c:v>13.67</c:v>
                </c:pt>
              </c:numCache>
            </c:numRef>
          </c:val>
          <c:extLst>
            <c:ext xmlns:c16="http://schemas.microsoft.com/office/drawing/2014/chart" uri="{C3380CC4-5D6E-409C-BE32-E72D297353CC}">
              <c16:uniqueId val="{00000000-2823-4847-B56A-C3A4A81422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22.14</c:v>
                </c:pt>
                <c:pt idx="1">
                  <c:v>14.73</c:v>
                </c:pt>
                <c:pt idx="2">
                  <c:v>12.95</c:v>
                </c:pt>
                <c:pt idx="3">
                  <c:v>17.2</c:v>
                </c:pt>
                <c:pt idx="4">
                  <c:v>21.55</c:v>
                </c:pt>
              </c:numCache>
            </c:numRef>
          </c:val>
          <c:extLst>
            <c:ext xmlns:c16="http://schemas.microsoft.com/office/drawing/2014/chart" uri="{C3380CC4-5D6E-409C-BE32-E72D297353CC}">
              <c16:uniqueId val="{00000001-2823-4847-B56A-C3A4A81422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-6.55</c:v>
                </c:pt>
                <c:pt idx="1">
                  <c:v>-6.83</c:v>
                </c:pt>
                <c:pt idx="2">
                  <c:v>-0.35</c:v>
                </c:pt>
                <c:pt idx="3">
                  <c:v>12.43</c:v>
                </c:pt>
                <c:pt idx="4">
                  <c:v>0.22</c:v>
                </c:pt>
              </c:numCache>
            </c:numRef>
          </c:val>
          <c:smooth val="0"/>
          <c:extLst>
            <c:ext xmlns:c16="http://schemas.microsoft.com/office/drawing/2014/chart" uri="{C3380CC4-5D6E-409C-BE32-E72D297353CC}">
              <c16:uniqueId val="{00000002-2823-4847-B56A-C3A4A81422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11-43BA-9B68-2AD2645CD0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1-43BA-9B68-2AD2645CD0A4}"/>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11-43BA-9B68-2AD2645CD0A4}"/>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11-43BA-9B68-2AD2645CD0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311-43BA-9B68-2AD2645CD0A4}"/>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0.24</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5-5311-43BA-9B68-2AD2645CD0A4}"/>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1.1399999999999999</c:v>
                </c:pt>
                <c:pt idx="4">
                  <c:v>#N/A</c:v>
                </c:pt>
                <c:pt idx="5">
                  <c:v>0.75</c:v>
                </c:pt>
                <c:pt idx="6">
                  <c:v>#N/A</c:v>
                </c:pt>
                <c:pt idx="7">
                  <c:v>0.96</c:v>
                </c:pt>
                <c:pt idx="8">
                  <c:v>#N/A</c:v>
                </c:pt>
                <c:pt idx="9">
                  <c:v>1.51</c:v>
                </c:pt>
              </c:numCache>
            </c:numRef>
          </c:val>
          <c:extLst>
            <c:ext xmlns:c16="http://schemas.microsoft.com/office/drawing/2014/chart" uri="{C3380CC4-5D6E-409C-BE32-E72D297353CC}">
              <c16:uniqueId val="{00000006-5311-43BA-9B68-2AD2645CD0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2.25</c:v>
                </c:pt>
                <c:pt idx="4">
                  <c:v>#N/A</c:v>
                </c:pt>
                <c:pt idx="5">
                  <c:v>2.46</c:v>
                </c:pt>
                <c:pt idx="6">
                  <c:v>#N/A</c:v>
                </c:pt>
                <c:pt idx="7">
                  <c:v>2.78</c:v>
                </c:pt>
                <c:pt idx="8">
                  <c:v>#N/A</c:v>
                </c:pt>
                <c:pt idx="9">
                  <c:v>2.93</c:v>
                </c:pt>
              </c:numCache>
            </c:numRef>
          </c:val>
          <c:extLst>
            <c:ext xmlns:c16="http://schemas.microsoft.com/office/drawing/2014/chart" uri="{C3380CC4-5D6E-409C-BE32-E72D297353CC}">
              <c16:uniqueId val="{00000007-5311-43BA-9B68-2AD2645CD0A4}"/>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9.81</c:v>
                </c:pt>
                <c:pt idx="2">
                  <c:v>#N/A</c:v>
                </c:pt>
                <c:pt idx="3">
                  <c:v>9.61</c:v>
                </c:pt>
                <c:pt idx="4">
                  <c:v>#N/A</c:v>
                </c:pt>
                <c:pt idx="5">
                  <c:v>7.1</c:v>
                </c:pt>
                <c:pt idx="6">
                  <c:v>#N/A</c:v>
                </c:pt>
                <c:pt idx="7">
                  <c:v>6.94</c:v>
                </c:pt>
                <c:pt idx="8">
                  <c:v>#N/A</c:v>
                </c:pt>
                <c:pt idx="9">
                  <c:v>6.48</c:v>
                </c:pt>
              </c:numCache>
            </c:numRef>
          </c:val>
          <c:extLst>
            <c:ext xmlns:c16="http://schemas.microsoft.com/office/drawing/2014/chart" uri="{C3380CC4-5D6E-409C-BE32-E72D297353CC}">
              <c16:uniqueId val="{00000008-5311-43BA-9B68-2AD2645CD0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8.84</c:v>
                </c:pt>
                <c:pt idx="2">
                  <c:v>#N/A</c:v>
                </c:pt>
                <c:pt idx="3">
                  <c:v>8.81</c:v>
                </c:pt>
                <c:pt idx="4">
                  <c:v>#N/A</c:v>
                </c:pt>
                <c:pt idx="5">
                  <c:v>8.98</c:v>
                </c:pt>
                <c:pt idx="6">
                  <c:v>#N/A</c:v>
                </c:pt>
                <c:pt idx="7">
                  <c:v>16.03</c:v>
                </c:pt>
                <c:pt idx="8">
                  <c:v>#N/A</c:v>
                </c:pt>
                <c:pt idx="9">
                  <c:v>13.67</c:v>
                </c:pt>
              </c:numCache>
            </c:numRef>
          </c:val>
          <c:extLst>
            <c:ext xmlns:c16="http://schemas.microsoft.com/office/drawing/2014/chart" uri="{C3380CC4-5D6E-409C-BE32-E72D297353CC}">
              <c16:uniqueId val="{00000009-5311-43BA-9B68-2AD2645CD0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624</c:v>
                </c:pt>
                <c:pt idx="5">
                  <c:v>661</c:v>
                </c:pt>
                <c:pt idx="8">
                  <c:v>682</c:v>
                </c:pt>
                <c:pt idx="11">
                  <c:v>614</c:v>
                </c:pt>
                <c:pt idx="14">
                  <c:v>588</c:v>
                </c:pt>
              </c:numCache>
            </c:numRef>
          </c:val>
          <c:extLst>
            <c:ext xmlns:c16="http://schemas.microsoft.com/office/drawing/2014/chart" uri="{C3380CC4-5D6E-409C-BE32-E72D297353CC}">
              <c16:uniqueId val="{00000000-EDD3-4800-936B-D18B75BB88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D3-4800-936B-D18B75BB88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D3-4800-936B-D18B75BB88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81</c:v>
                </c:pt>
                <c:pt idx="3">
                  <c:v>84</c:v>
                </c:pt>
                <c:pt idx="6">
                  <c:v>94</c:v>
                </c:pt>
                <c:pt idx="9">
                  <c:v>73</c:v>
                </c:pt>
                <c:pt idx="12">
                  <c:v>49</c:v>
                </c:pt>
              </c:numCache>
            </c:numRef>
          </c:val>
          <c:extLst>
            <c:ext xmlns:c16="http://schemas.microsoft.com/office/drawing/2014/chart" uri="{C3380CC4-5D6E-409C-BE32-E72D297353CC}">
              <c16:uniqueId val="{00000003-EDD3-4800-936B-D18B75BB88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c:v>
                </c:pt>
                <c:pt idx="3">
                  <c:v>203</c:v>
                </c:pt>
                <c:pt idx="6">
                  <c:v>184</c:v>
                </c:pt>
                <c:pt idx="9">
                  <c:v>227</c:v>
                </c:pt>
                <c:pt idx="12">
                  <c:v>194</c:v>
                </c:pt>
              </c:numCache>
            </c:numRef>
          </c:val>
          <c:extLst>
            <c:ext xmlns:c16="http://schemas.microsoft.com/office/drawing/2014/chart" uri="{C3380CC4-5D6E-409C-BE32-E72D297353CC}">
              <c16:uniqueId val="{00000004-EDD3-4800-936B-D18B75BB88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D3-4800-936B-D18B75BB88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D3-4800-936B-D18B75BB88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584</c:v>
                </c:pt>
                <c:pt idx="3">
                  <c:v>605</c:v>
                </c:pt>
                <c:pt idx="6">
                  <c:v>615</c:v>
                </c:pt>
                <c:pt idx="9">
                  <c:v>542</c:v>
                </c:pt>
                <c:pt idx="12">
                  <c:v>498</c:v>
                </c:pt>
              </c:numCache>
            </c:numRef>
          </c:val>
          <c:extLst>
            <c:ext xmlns:c16="http://schemas.microsoft.com/office/drawing/2014/chart" uri="{C3380CC4-5D6E-409C-BE32-E72D297353CC}">
              <c16:uniqueId val="{00000007-EDD3-4800-936B-D18B75BB88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210</c:v>
                </c:pt>
                <c:pt idx="2">
                  <c:v>#N/A</c:v>
                </c:pt>
                <c:pt idx="3">
                  <c:v>#N/A</c:v>
                </c:pt>
                <c:pt idx="4">
                  <c:v>231</c:v>
                </c:pt>
                <c:pt idx="5">
                  <c:v>#N/A</c:v>
                </c:pt>
                <c:pt idx="6">
                  <c:v>#N/A</c:v>
                </c:pt>
                <c:pt idx="7">
                  <c:v>211</c:v>
                </c:pt>
                <c:pt idx="8">
                  <c:v>#N/A</c:v>
                </c:pt>
                <c:pt idx="9">
                  <c:v>#N/A</c:v>
                </c:pt>
                <c:pt idx="10">
                  <c:v>228</c:v>
                </c:pt>
                <c:pt idx="11">
                  <c:v>#N/A</c:v>
                </c:pt>
                <c:pt idx="12">
                  <c:v>#N/A</c:v>
                </c:pt>
                <c:pt idx="13">
                  <c:v>153</c:v>
                </c:pt>
                <c:pt idx="14">
                  <c:v>#N/A</c:v>
                </c:pt>
              </c:numCache>
            </c:numRef>
          </c:val>
          <c:smooth val="0"/>
          <c:extLst>
            <c:ext xmlns:c16="http://schemas.microsoft.com/office/drawing/2014/chart" uri="{C3380CC4-5D6E-409C-BE32-E72D297353CC}">
              <c16:uniqueId val="{00000008-EDD3-4800-936B-D18B75BB88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6111</c:v>
                </c:pt>
                <c:pt idx="5">
                  <c:v>6092</c:v>
                </c:pt>
                <c:pt idx="8">
                  <c:v>6292</c:v>
                </c:pt>
                <c:pt idx="11">
                  <c:v>6601</c:v>
                </c:pt>
                <c:pt idx="14">
                  <c:v>6259</c:v>
                </c:pt>
              </c:numCache>
            </c:numRef>
          </c:val>
          <c:extLst>
            <c:ext xmlns:c16="http://schemas.microsoft.com/office/drawing/2014/chart" uri="{C3380CC4-5D6E-409C-BE32-E72D297353CC}">
              <c16:uniqueId val="{00000000-EA03-4A70-9DF8-3E5EF35FFA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c:ext xmlns:c16="http://schemas.microsoft.com/office/drawing/2014/chart" uri="{C3380CC4-5D6E-409C-BE32-E72D297353CC}">
              <c16:uniqueId val="{00000001-EA03-4A70-9DF8-3E5EF35FFA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1379</c:v>
                </c:pt>
                <c:pt idx="5">
                  <c:v>1048</c:v>
                </c:pt>
                <c:pt idx="8">
                  <c:v>1008</c:v>
                </c:pt>
                <c:pt idx="11">
                  <c:v>1149</c:v>
                </c:pt>
                <c:pt idx="14">
                  <c:v>1567</c:v>
                </c:pt>
              </c:numCache>
            </c:numRef>
          </c:val>
          <c:extLst>
            <c:ext xmlns:c16="http://schemas.microsoft.com/office/drawing/2014/chart" uri="{C3380CC4-5D6E-409C-BE32-E72D297353CC}">
              <c16:uniqueId val="{00000002-EA03-4A70-9DF8-3E5EF35FFA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3-4A70-9DF8-3E5EF35FFA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3-4A70-9DF8-3E5EF35FFA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3-4A70-9DF8-3E5EF35FFA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1342</c:v>
                </c:pt>
                <c:pt idx="3">
                  <c:v>1293</c:v>
                </c:pt>
                <c:pt idx="6">
                  <c:v>1200</c:v>
                </c:pt>
                <c:pt idx="9">
                  <c:v>1134</c:v>
                </c:pt>
                <c:pt idx="12">
                  <c:v>1073</c:v>
                </c:pt>
              </c:numCache>
            </c:numRef>
          </c:val>
          <c:extLst>
            <c:ext xmlns:c16="http://schemas.microsoft.com/office/drawing/2014/chart" uri="{C3380CC4-5D6E-409C-BE32-E72D297353CC}">
              <c16:uniqueId val="{00000006-EA03-4A70-9DF8-3E5EF35FFA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899</c:v>
                </c:pt>
                <c:pt idx="3">
                  <c:v>717</c:v>
                </c:pt>
                <c:pt idx="6">
                  <c:v>624</c:v>
                </c:pt>
                <c:pt idx="9">
                  <c:v>587</c:v>
                </c:pt>
                <c:pt idx="12">
                  <c:v>561</c:v>
                </c:pt>
              </c:numCache>
            </c:numRef>
          </c:val>
          <c:extLst>
            <c:ext xmlns:c16="http://schemas.microsoft.com/office/drawing/2014/chart" uri="{C3380CC4-5D6E-409C-BE32-E72D297353CC}">
              <c16:uniqueId val="{00000007-EA03-4A70-9DF8-3E5EF35FFA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2105</c:v>
                </c:pt>
                <c:pt idx="3">
                  <c:v>2282</c:v>
                </c:pt>
                <c:pt idx="6">
                  <c:v>2133</c:v>
                </c:pt>
                <c:pt idx="9">
                  <c:v>2214</c:v>
                </c:pt>
                <c:pt idx="12">
                  <c:v>2023</c:v>
                </c:pt>
              </c:numCache>
            </c:numRef>
          </c:val>
          <c:extLst>
            <c:ext xmlns:c16="http://schemas.microsoft.com/office/drawing/2014/chart" uri="{C3380CC4-5D6E-409C-BE32-E72D297353CC}">
              <c16:uniqueId val="{00000008-EA03-4A70-9DF8-3E5EF35FFA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3-4A70-9DF8-3E5EF35FFA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5807</c:v>
                </c:pt>
                <c:pt idx="3">
                  <c:v>5808</c:v>
                </c:pt>
                <c:pt idx="6">
                  <c:v>6065</c:v>
                </c:pt>
                <c:pt idx="9">
                  <c:v>6365</c:v>
                </c:pt>
                <c:pt idx="12">
                  <c:v>6319</c:v>
                </c:pt>
              </c:numCache>
            </c:numRef>
          </c:val>
          <c:extLst>
            <c:ext xmlns:c16="http://schemas.microsoft.com/office/drawing/2014/chart" uri="{C3380CC4-5D6E-409C-BE32-E72D297353CC}">
              <c16:uniqueId val="{0000000A-EA03-4A70-9DF8-3E5EF35FFA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2576</c:v>
                </c:pt>
                <c:pt idx="2">
                  <c:v>#N/A</c:v>
                </c:pt>
                <c:pt idx="3">
                  <c:v>#N/A</c:v>
                </c:pt>
                <c:pt idx="4">
                  <c:v>2873</c:v>
                </c:pt>
                <c:pt idx="5">
                  <c:v>#N/A</c:v>
                </c:pt>
                <c:pt idx="6">
                  <c:v>#N/A</c:v>
                </c:pt>
                <c:pt idx="7">
                  <c:v>2635</c:v>
                </c:pt>
                <c:pt idx="8">
                  <c:v>#N/A</c:v>
                </c:pt>
                <c:pt idx="9">
                  <c:v>#N/A</c:v>
                </c:pt>
                <c:pt idx="10">
                  <c:v>2463</c:v>
                </c:pt>
                <c:pt idx="11">
                  <c:v>#N/A</c:v>
                </c:pt>
                <c:pt idx="12">
                  <c:v>#N/A</c:v>
                </c:pt>
                <c:pt idx="13">
                  <c:v>2062</c:v>
                </c:pt>
                <c:pt idx="14">
                  <c:v>#N/A</c:v>
                </c:pt>
              </c:numCache>
            </c:numRef>
          </c:val>
          <c:smooth val="0"/>
          <c:extLst>
            <c:ext xmlns:c16="http://schemas.microsoft.com/office/drawing/2014/chart" uri="{C3380CC4-5D6E-409C-BE32-E72D297353CC}">
              <c16:uniqueId val="{0000000B-EA03-4A70-9DF8-3E5EF35FFA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450</c:v>
                </c:pt>
                <c:pt idx="1">
                  <c:v>630</c:v>
                </c:pt>
                <c:pt idx="2">
                  <c:v>749</c:v>
                </c:pt>
              </c:numCache>
            </c:numRef>
          </c:val>
          <c:extLst>
            <c:ext xmlns:c16="http://schemas.microsoft.com/office/drawing/2014/chart" uri="{C3380CC4-5D6E-409C-BE32-E72D297353CC}">
              <c16:uniqueId val="{00000000-6445-4DBE-B9CB-A13F005CA7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c:v>
                </c:pt>
                <c:pt idx="1">
                  <c:v>130</c:v>
                </c:pt>
                <c:pt idx="2">
                  <c:v>230</c:v>
                </c:pt>
              </c:numCache>
            </c:numRef>
          </c:val>
          <c:extLst>
            <c:ext xmlns:c16="http://schemas.microsoft.com/office/drawing/2014/chart" uri="{C3380CC4-5D6E-409C-BE32-E72D297353CC}">
              <c16:uniqueId val="{00000001-6445-4DBE-B9CB-A13F005CA7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415</c:v>
                </c:pt>
                <c:pt idx="1">
                  <c:v>355</c:v>
                </c:pt>
                <c:pt idx="2">
                  <c:v>554</c:v>
                </c:pt>
              </c:numCache>
            </c:numRef>
          </c:val>
          <c:extLst>
            <c:ext xmlns:c16="http://schemas.microsoft.com/office/drawing/2014/chart" uri="{C3380CC4-5D6E-409C-BE32-E72D297353CC}">
              <c16:uniqueId val="{00000002-6445-4DBE-B9CB-A13F005CA7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年度の元利償還金は、以前の大型事業の財源として借入れた地方債の償還終了により減少したが、平成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年度以降に借入れた多額の地方債の償還により令和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年度以降増加となる見込である。</a:t>
          </a:r>
        </a:p>
        <a:p>
          <a:r>
            <a:rPr kumimoji="1" lang="ja-JP" altLang="en-US" sz="1200">
              <a:latin typeface="ＭＳ ゴシック" pitchFamily="49" charset="-128"/>
              <a:ea typeface="ＭＳ ゴシック" pitchFamily="49" charset="-128"/>
            </a:rPr>
            <a:t>公営企業等の元利償還金に対する繰入金は、水道事業で新型コロナウイルス感染症対策で料金減免を行ったことにより操供給単価基準が下がり高料金対策の繰入額が減少したため昨年度より減少となった。</a:t>
          </a:r>
        </a:p>
        <a:p>
          <a:r>
            <a:rPr kumimoji="1" lang="ja-JP" altLang="en-US" sz="1200">
              <a:latin typeface="ＭＳ ゴシック" pitchFamily="49" charset="-128"/>
              <a:ea typeface="ＭＳ ゴシック" pitchFamily="49" charset="-128"/>
            </a:rPr>
            <a:t>本町の公債費は、一般会計が負担すべき元利償還金に対し、約</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が交付税算入されており、令和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年度末地方債残高の約</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％が交付税算入率の高い臨時財政特例債、過疎対策事業債、辺地対策事業債である。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latin typeface="ＭＳ ゴシック" pitchFamily="49" charset="-128"/>
              <a:ea typeface="ＭＳ ゴシック" pitchFamily="49" charset="-128"/>
            </a:rPr>
            <a:t>将来負担額のうち一般会計等に係る地方債の現在高は、令和</a:t>
          </a:r>
          <a:r>
            <a:rPr kumimoji="1" lang="en-US" altLang="ja-JP" sz="1200" b="0">
              <a:latin typeface="ＭＳ ゴシック" pitchFamily="49" charset="-128"/>
              <a:ea typeface="ＭＳ ゴシック" pitchFamily="49" charset="-128"/>
            </a:rPr>
            <a:t>3</a:t>
          </a:r>
          <a:r>
            <a:rPr kumimoji="1" lang="ja-JP" altLang="en-US" sz="1200" b="0">
              <a:latin typeface="ＭＳ ゴシック" pitchFamily="49" charset="-128"/>
              <a:ea typeface="ＭＳ ゴシック" pitchFamily="49" charset="-128"/>
            </a:rPr>
            <a:t>年度から令和</a:t>
          </a:r>
          <a:r>
            <a:rPr kumimoji="1" lang="en-US" altLang="ja-JP" sz="1200" b="0">
              <a:latin typeface="ＭＳ ゴシック" pitchFamily="49" charset="-128"/>
              <a:ea typeface="ＭＳ ゴシック" pitchFamily="49" charset="-128"/>
            </a:rPr>
            <a:t>3</a:t>
          </a:r>
          <a:r>
            <a:rPr kumimoji="1" lang="ja-JP" altLang="en-US" sz="1200" b="0">
              <a:latin typeface="ＭＳ ゴシック" pitchFamily="49" charset="-128"/>
              <a:ea typeface="ＭＳ ゴシック" pitchFamily="49" charset="-128"/>
            </a:rPr>
            <a:t>年度では小中一貫教育校の建設事業の財源として多額の借入を行ったため増加したが、令和</a:t>
          </a:r>
          <a:r>
            <a:rPr kumimoji="1" lang="en-US" altLang="ja-JP" sz="1200" b="0">
              <a:latin typeface="ＭＳ ゴシック" pitchFamily="49" charset="-128"/>
              <a:ea typeface="ＭＳ ゴシック" pitchFamily="49" charset="-128"/>
            </a:rPr>
            <a:t>4</a:t>
          </a:r>
          <a:r>
            <a:rPr kumimoji="1" lang="ja-JP" altLang="en-US" sz="1200" b="0">
              <a:latin typeface="ＭＳ ゴシック" pitchFamily="49" charset="-128"/>
              <a:ea typeface="ＭＳ ゴシック" pitchFamily="49" charset="-128"/>
            </a:rPr>
            <a:t>年度では減少した。</a:t>
          </a:r>
        </a:p>
        <a:p>
          <a:r>
            <a:rPr kumimoji="1" lang="ja-JP" altLang="en-US" sz="1200" b="0">
              <a:latin typeface="ＭＳ ゴシック" pitchFamily="49" charset="-128"/>
              <a:ea typeface="ＭＳ ゴシック" pitchFamily="49" charset="-128"/>
            </a:rPr>
            <a:t>公営企業等繰入見込額は、水道事業で新型コロナウイルス感染症対策で料金減免を行ったため供給単価基準が下がり高料金対策の繰入額が減少したこと、地方債残高の減少等で昨年度より減となった。</a:t>
          </a:r>
        </a:p>
        <a:p>
          <a:r>
            <a:rPr kumimoji="1" lang="ja-JP" altLang="en-US" sz="1200" b="0">
              <a:latin typeface="ＭＳ ゴシック" pitchFamily="49" charset="-128"/>
              <a:ea typeface="ＭＳ ゴシック" pitchFamily="49" charset="-128"/>
            </a:rPr>
            <a:t>退職手当負担見込額は採用数以上に退職者多数のため減少している。</a:t>
          </a:r>
        </a:p>
        <a:p>
          <a:r>
            <a:rPr kumimoji="1" lang="ja-JP" altLang="en-US" sz="1200" b="0">
              <a:latin typeface="ＭＳ ゴシック" pitchFamily="49" charset="-128"/>
              <a:ea typeface="ＭＳ ゴシック" pitchFamily="49" charset="-128"/>
            </a:rPr>
            <a:t>充当可能財源等のうち、基準財政需要額算入見込額は臨時財政対策債償還費、過疎対策事業債償還費等の減により減少したが、充当可能基金は財政調整基金、減債基金の積立て、取崩し回避により基金残高が増加したため増となった。</a:t>
          </a:r>
        </a:p>
        <a:p>
          <a:r>
            <a:rPr kumimoji="1" lang="ja-JP" altLang="en-US" sz="1200" b="0">
              <a:latin typeface="ＭＳ ゴシック" pitchFamily="49" charset="-128"/>
              <a:ea typeface="ＭＳ ゴシック" pitchFamily="49" charset="-128"/>
            </a:rPr>
            <a:t>今後は、事業の見直しを更に進め、優先度の低い事業については計画的に廃止・縮小を行い、歳出の削減、地方債の発行を抑制し、基金等の財源確保に努める。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年度までは、基金全体の残高は減少傾向にあったが、令和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年度では財政調整基金、減債基金の取崩し回避と普通交付税の増加等により、積極的に積み立てを行ったため、基金全体の残高は、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今後は、災害の発生や課題となっている老朽化した庁舎の整備などによる支出の増加や、過疎化・少子高齢化に伴う町の収入減少などに備え、基金の確保に努める。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年度で創設した企業版ふるさと納税基金等、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庁舎整備基金：課題である老朽化した庁舎の整備のため、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世界遺産吉野ふるさとづくり基金：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百万円を積立てたが、通園バスの運行、二王門などの文化財保存、観光施設の維持管理等の事業に充当するため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町営住宅改修基金：町営住宅改修工事のため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その他特定目的基金全体として今後多額の支出が予想される事業については、必要に応じて基金の積み立てを積極的に行っていく。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年度までは小中一貫教育推進事業の校舎建設等の大型事業の財源確保のため取崩しを行い減少傾向であったが、令和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年度は取崩しを回避し、令和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年度までは、地方債の償還に充当するため基金の残高は減少傾向であったが、令和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年度は取崩し回避と、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百万円を積立たたてたため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年度は一時的に公債費が減少したが、小中一貫教育推進事業等の財源として令和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年度に多額の新規借入を行ったため令和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年度以降に地方債の償還額が増加する見込みであるため、毎年度積立をてを行う予定である。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過疎化・少子高齢化が進み就労年齢人口が減少している。高齢化率も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％を超え、本町の主要産業である木材関連産業が縮小し税収が年々減少していく状況にある。地方交付税等の依存財源は歳入の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％以上を占め、財政力指数が類似団体平均を下回る</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町域の約８割が森林であり交通も不便な地域であるが、「吉野」というブランドイメージをアピールしつつ、移住・定住促進事業や空き家対策事業など外部から人を呼び込む活力あるまちづくりをすすめ、地道な財政基盤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なった。類似団体平均より低い数値となっているが、依然として物件費、補助費をはじめとする経常的な経費の削減は進んでいない状況である。過疎化・少子高齢化が進行している当町では、町税収入の大幅な増加は見込めない。今後も経常収支比率を継続的に改善していくために、人件費・公債費・扶助費などの経常的な支出を削減し、財政運営のスリム化を行うことが必須である。今後は、事業自体の見直しを更に進め、事業の優先度・受益者ニーズなどを厳しく点検し、計画的に事業の廃止・縮小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9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500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052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22098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465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年度まではほぼ類似団体平均で推移していたが、令和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年度では人件費は減少しているが、小中一貫教育推進事や新型コロナワクチン接種、新型コロナウイルス感染症対策事業の実施により物件費が増加し類似団体平均を大きく上回ったる結果となった。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年度では、類似団体との差は少なくなっているが、人口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人当たりの決算額は増加しており、今後も計画的な職員採用や事業の見直しなど行財政改革に継続して取り組んでいく。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162308</xdr:rowOff>
    </xdr:from>
    <xdr:to>
      <xdr:col>23</xdr:col>
      <xdr:colOff>133350</xdr:colOff>
      <xdr:row>82</xdr:row>
      <xdr:rowOff>3170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9758"/>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95585</xdr:rowOff>
    </xdr:from>
    <xdr:to>
      <xdr:col>19</xdr:col>
      <xdr:colOff>133350</xdr:colOff>
      <xdr:row>81</xdr:row>
      <xdr:rowOff>162308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3035"/>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62319</xdr:rowOff>
    </xdr:from>
    <xdr:to>
      <xdr:col>15</xdr:col>
      <xdr:colOff>82550</xdr:colOff>
      <xdr:row>81</xdr:row>
      <xdr:rowOff>95585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976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41535</xdr:rowOff>
    </xdr:from>
    <xdr:to>
      <xdr:col>11</xdr:col>
      <xdr:colOff>31750</xdr:colOff>
      <xdr:row>81</xdr:row>
      <xdr:rowOff>62319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28985"/>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123820</xdr:rowOff>
    </xdr:from>
    <xdr:to>
      <xdr:col>23</xdr:col>
      <xdr:colOff>184150</xdr:colOff>
      <xdr:row>82</xdr:row>
      <xdr:rowOff>53970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95897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111508</xdr:rowOff>
    </xdr:from>
    <xdr:to>
      <xdr:col>19</xdr:col>
      <xdr:colOff>184150</xdr:colOff>
      <xdr:row>82</xdr:row>
      <xdr:rowOff>41658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26435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85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44785</xdr:rowOff>
    </xdr:from>
    <xdr:to>
      <xdr:col>15</xdr:col>
      <xdr:colOff>133350</xdr:colOff>
      <xdr:row>81</xdr:row>
      <xdr:rowOff>146385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131162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11519</xdr:rowOff>
    </xdr:from>
    <xdr:to>
      <xdr:col>11</xdr:col>
      <xdr:colOff>82550</xdr:colOff>
      <xdr:row>81</xdr:row>
      <xdr:rowOff>113119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97896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162185</xdr:rowOff>
    </xdr:from>
    <xdr:to>
      <xdr:col>7</xdr:col>
      <xdr:colOff>31750</xdr:colOff>
      <xdr:row>81</xdr:row>
      <xdr:rowOff>92335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77112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％で前年度よりは上昇しているが、類似団体平均と比べ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年いずれも類似団体平均を下回っており、今年度全国町村平均と比較しても下回る結果となった。</a:t>
          </a: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98879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832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121859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602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121859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年度から職員数はほぼ横ばいであるが、人口は年々減少傾向であり、人口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人当たりの数値が増加している。</a:t>
          </a:r>
        </a:p>
        <a:p>
          <a:r>
            <a:rPr kumimoji="1" lang="ja-JP" altLang="en-US" sz="1300">
              <a:latin typeface="ＭＳ Ｐゴシック" panose="020B0600070205080204" pitchFamily="50" charset="-128"/>
              <a:ea typeface="ＭＳ Ｐゴシック" panose="020B0600070205080204" pitchFamily="50" charset="-128"/>
            </a:rPr>
            <a:t>今後も、事業効率化、計画的な職員採用、類似団体平均の水準まで職員数を削減するなど、適正な定員管理に努める。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45000</xdr:rowOff>
    </xdr:from>
    <xdr:to>
      <xdr:col>81</xdr:col>
      <xdr:colOff>44450</xdr:colOff>
      <xdr:row>64</xdr:row>
      <xdr:rowOff>95673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1780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8806</xdr:rowOff>
    </xdr:from>
    <xdr:to>
      <xdr:col>77</xdr:col>
      <xdr:colOff>44450</xdr:colOff>
      <xdr:row>64</xdr:row>
      <xdr:rowOff>45000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8160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8806</xdr:rowOff>
    </xdr:from>
    <xdr:to>
      <xdr:col>72</xdr:col>
      <xdr:colOff>203200</xdr:colOff>
      <xdr:row>64</xdr:row>
      <xdr:rowOff>102912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981606"/>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96478</xdr:rowOff>
    </xdr:from>
    <xdr:to>
      <xdr:col>68</xdr:col>
      <xdr:colOff>152400</xdr:colOff>
      <xdr:row>64</xdr:row>
      <xdr:rowOff>102912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0692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165650</xdr:rowOff>
    </xdr:from>
    <xdr:to>
      <xdr:col>77</xdr:col>
      <xdr:colOff>95250</xdr:colOff>
      <xdr:row>64</xdr:row>
      <xdr:rowOff>95800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80577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129456</xdr:rowOff>
    </xdr:from>
    <xdr:to>
      <xdr:col>73</xdr:col>
      <xdr:colOff>44450</xdr:colOff>
      <xdr:row>64</xdr:row>
      <xdr:rowOff>59606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44383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1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52112</xdr:rowOff>
    </xdr:from>
    <xdr:to>
      <xdr:col>68</xdr:col>
      <xdr:colOff>203200</xdr:colOff>
      <xdr:row>64</xdr:row>
      <xdr:rowOff>153712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138489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1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45678</xdr:rowOff>
    </xdr:from>
    <xdr:to>
      <xdr:col>64</xdr:col>
      <xdr:colOff>152400</xdr:colOff>
      <xdr:row>64</xdr:row>
      <xdr:rowOff>147278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132055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1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実質公債費比率算定式の分子となる地方債償還金の減少や一部事務組合の起こした地方債への負担額が減少したことにより、指標の改善に繋がった。</a:t>
          </a:r>
        </a:p>
        <a:p>
          <a:r>
            <a:rPr kumimoji="1" lang="ja-JP" altLang="en-US" sz="1300">
              <a:latin typeface="ＭＳ Ｐゴシック" panose="020B0600070205080204" pitchFamily="50" charset="-128"/>
              <a:ea typeface="ＭＳ Ｐゴシック" panose="020B0600070205080204" pitchFamily="50" charset="-128"/>
            </a:rPr>
            <a:t>しかし、今後は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年度までに大型事業の財源として地方債の新規借入を行っており、償還金が増加することが見込まれている。</a:t>
          </a:r>
        </a:p>
        <a:p>
          <a:r>
            <a:rPr kumimoji="1" lang="ja-JP" altLang="en-US" sz="1300">
              <a:latin typeface="ＭＳ Ｐゴシック" panose="020B0600070205080204" pitchFamily="50" charset="-128"/>
              <a:ea typeface="ＭＳ Ｐゴシック" panose="020B0600070205080204" pitchFamily="50" charset="-128"/>
            </a:rPr>
            <a:t>今後も緊急度や住民ニーズを的確に把握した事業の選択により、地方債に大きく頼ることのない財政運営に努める。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155956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0778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13462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前年度に比べると改善したが類似団体平均と比べて大幅に上回る結果となっている。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改善した要因は、一部事務組合等への負担見込額、退職手当負担見込額が減少したこと及び基金等の充当可能財源が増加したことによるものである。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は改善したが、大型の事業の財源として多額の地方債の新規借入を行っており、悪化につながる要因も含まれている。今後は新規事業の必要性の検証を十分に行い、将来世代への過度な負担をもたらすことのないよう比率上昇の抑制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60889</xdr:rowOff>
    </xdr:from>
    <xdr:to>
      <xdr:col>81</xdr:col>
      <xdr:colOff>44450</xdr:colOff>
      <xdr:row>20</xdr:row>
      <xdr:rowOff>18133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18439"/>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18133</xdr:rowOff>
    </xdr:from>
    <xdr:to>
      <xdr:col>77</xdr:col>
      <xdr:colOff>44450</xdr:colOff>
      <xdr:row>21</xdr:row>
      <xdr:rowOff>24977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47133"/>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24977</xdr:rowOff>
    </xdr:from>
    <xdr:to>
      <xdr:col>72</xdr:col>
      <xdr:colOff>203200</xdr:colOff>
      <xdr:row>22</xdr:row>
      <xdr:rowOff>55950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25427"/>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93345</xdr:rowOff>
    </xdr:from>
    <xdr:to>
      <xdr:col>68</xdr:col>
      <xdr:colOff>152400</xdr:colOff>
      <xdr:row>22</xdr:row>
      <xdr:rowOff>55950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937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10089</xdr:rowOff>
    </xdr:from>
    <xdr:to>
      <xdr:col>81</xdr:col>
      <xdr:colOff>95250</xdr:colOff>
      <xdr:row>19</xdr:row>
      <xdr:rowOff>111689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153616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138783</xdr:rowOff>
    </xdr:from>
    <xdr:to>
      <xdr:col>77</xdr:col>
      <xdr:colOff>95250</xdr:colOff>
      <xdr:row>20</xdr:row>
      <xdr:rowOff>68933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53710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48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145627</xdr:rowOff>
    </xdr:from>
    <xdr:to>
      <xdr:col>73</xdr:col>
      <xdr:colOff>44450</xdr:colOff>
      <xdr:row>21</xdr:row>
      <xdr:rowOff>75777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60554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6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5150</xdr:rowOff>
    </xdr:from>
    <xdr:to>
      <xdr:col>68</xdr:col>
      <xdr:colOff>203200</xdr:colOff>
      <xdr:row>22</xdr:row>
      <xdr:rowOff>106750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91527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42545</xdr:rowOff>
    </xdr:from>
    <xdr:to>
      <xdr:col>64</xdr:col>
      <xdr:colOff>152400</xdr:colOff>
      <xdr:row>21</xdr:row>
      <xdr:rowOff>144145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128922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が、類似団体平均や全国平均を下回る結果となった。任期の定めのない常勤職員の退職等で人件費の決算額は減少しているが、経常経費全体でみる大きな割合を占めており経常収支比率では増加した。</a:t>
          </a:r>
        </a:p>
        <a:p>
          <a:r>
            <a:rPr kumimoji="1" lang="ja-JP" altLang="en-US" sz="1300">
              <a:latin typeface="ＭＳ Ｐゴシック" panose="020B0600070205080204" pitchFamily="50" charset="-128"/>
              <a:ea typeface="ＭＳ Ｐゴシック" panose="020B0600070205080204" pitchFamily="50" charset="-128"/>
            </a:rPr>
            <a:t>今後も計画的な職員採用等により職員数の減など行財政改革への取り組みを通じて人件費の削減に努める。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％となり、ほぼ横ばいで推移している。福祉・衛生・消防・戸籍の共同事務を一部事務組合で行っていることから類似団体平均や全国平均を下回る結果となっている。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今後も事務事業評価制度や・施策評価制度を通じて経常的な物件費の抑制に努める。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33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％となった。以前から類似団体平均は下回っているが、容易に縮小できない経費であり、本町の令和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年度末の高齢化比率は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％を超えていることから、今後も社会保障経費の負担は増加する見込みである。今後も保健・医療・福祉の連携による負担抑制への取り組みを行い、比率上昇の抑制に努める。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1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137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137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0</xdr:rowOff>
    </xdr:from>
    <xdr:to>
      <xdr:col>11</xdr:col>
      <xdr:colOff>60325</xdr:colOff>
      <xdr:row>53</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この比率に含まれる主なものは下水道・介護保険など特別会計への繰出金や投資及び出資金・貸付金である。介護保険特別会計や後期高齢者医療保険特別会計などに例年多額の繰出しを行っており、今後もその傾向は続くと見込まれる。今後下水道事業については独立採算の原則に基づく料金の値上げによる健全化、国民健康保険事業においても国民健康保険税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89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1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％となったが、類似団体平均を大きく上回る結果となっている。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類似団体平均と比べて高い水準で推移している要因は、福祉・衛生・消防・戸籍の共同事務における一部事務組合への負担金、南和広域医療企業団に対する負担金が大きいことが上げられる。</a:t>
          </a:r>
        </a:p>
        <a:p>
          <a:r>
            <a:rPr kumimoji="1" lang="ja-JP" altLang="en-US" sz="1300">
              <a:latin typeface="ＭＳ Ｐゴシック" panose="020B0600070205080204" pitchFamily="50" charset="-128"/>
              <a:ea typeface="ＭＳ Ｐゴシック" panose="020B0600070205080204" pitchFamily="50" charset="-128"/>
            </a:rPr>
            <a:t>高齢化の今以上の進行により社会保障経費の増加も見込まれるため、今後の経費の抑制に努める。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7015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74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706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年度までは年々減少していたが、平成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年度以後、南和広域医療企業団の建設負担金等の財源として発行した多額の地方債の償還が始まったことにより増加傾向にあった。令和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年度は、過去の大型事業の財源として発行した地方債の償還が終了したことにより減少したが、令和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度以後公債費は中央公民館耐震化、小中一貫教育校の建設等の財源として発行した地方債の償還開始により増加を見込んでいる。過度な地方債の発行により過重な負担をもたらすことのないよう、各事業を精査し比率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20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05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増加した主な要因は、特別会計への繰出金の増加と、人件費、物件費補助費等が削減が進んでいないためである。今後も行財政改革や事業内容の見直し、特定財源を確保すること等により経常経費の支出削減及び経常収支比率の改善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019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019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130811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229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129539</xdr:rowOff>
    </xdr:from>
    <xdr:to>
      <xdr:col>65</xdr:col>
      <xdr:colOff>53975</xdr:colOff>
      <xdr:row>80</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44466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24229</xdr:rowOff>
    </xdr:from>
    <xdr:to>
      <xdr:col>29</xdr:col>
      <xdr:colOff>127000</xdr:colOff>
      <xdr:row>13</xdr:row>
      <xdr:rowOff>39690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00704"/>
          <a:ext cx="647700" cy="1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10620</xdr:rowOff>
    </xdr:from>
    <xdr:to>
      <xdr:col>26</xdr:col>
      <xdr:colOff>50800</xdr:colOff>
      <xdr:row>13</xdr:row>
      <xdr:rowOff>39690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87095"/>
          <a:ext cx="6985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141562</xdr:rowOff>
    </xdr:from>
    <xdr:to>
      <xdr:col>22</xdr:col>
      <xdr:colOff>114300</xdr:colOff>
      <xdr:row>13</xdr:row>
      <xdr:rowOff>10620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46587"/>
          <a:ext cx="6985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139779</xdr:rowOff>
    </xdr:from>
    <xdr:to>
      <xdr:col>18</xdr:col>
      <xdr:colOff>177800</xdr:colOff>
      <xdr:row>12</xdr:row>
      <xdr:rowOff>141562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44804"/>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144879</xdr:rowOff>
    </xdr:from>
    <xdr:to>
      <xdr:col>29</xdr:col>
      <xdr:colOff>177800</xdr:colOff>
      <xdr:row>13</xdr:row>
      <xdr:rowOff>75029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4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161406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160340</xdr:rowOff>
    </xdr:from>
    <xdr:to>
      <xdr:col>26</xdr:col>
      <xdr:colOff>101600</xdr:colOff>
      <xdr:row>13</xdr:row>
      <xdr:rowOff>90490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6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100667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3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131270</xdr:rowOff>
    </xdr:from>
    <xdr:to>
      <xdr:col>22</xdr:col>
      <xdr:colOff>165100</xdr:colOff>
      <xdr:row>13</xdr:row>
      <xdr:rowOff>61420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71597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0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90762</xdr:rowOff>
    </xdr:from>
    <xdr:to>
      <xdr:col>19</xdr:col>
      <xdr:colOff>38100</xdr:colOff>
      <xdr:row>13</xdr:row>
      <xdr:rowOff>20912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9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31089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6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88979</xdr:rowOff>
    </xdr:from>
    <xdr:to>
      <xdr:col>15</xdr:col>
      <xdr:colOff>101600</xdr:colOff>
      <xdr:row>13</xdr:row>
      <xdr:rowOff>19129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9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29306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85999</xdr:rowOff>
    </xdr:from>
    <xdr:to>
      <xdr:col>29</xdr:col>
      <xdr:colOff>127000</xdr:colOff>
      <xdr:row>37</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9249"/>
          <a:ext cx="647700" cy="17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85999</xdr:rowOff>
    </xdr:from>
    <xdr:to>
      <xdr:col>26</xdr:col>
      <xdr:colOff>50800</xdr:colOff>
      <xdr:row>36</xdr:row>
      <xdr:rowOff>136667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9249"/>
          <a:ext cx="698500" cy="5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108222</xdr:rowOff>
    </xdr:from>
    <xdr:to>
      <xdr:col>22</xdr:col>
      <xdr:colOff>114300</xdr:colOff>
      <xdr:row>36</xdr:row>
      <xdr:rowOff>136667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61472"/>
          <a:ext cx="6985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108222</xdr:rowOff>
    </xdr:from>
    <xdr:to>
      <xdr:col>18</xdr:col>
      <xdr:colOff>177800</xdr:colOff>
      <xdr:row>37</xdr:row>
      <xdr:rowOff>3328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61472"/>
          <a:ext cx="698500" cy="6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35117</xdr:rowOff>
    </xdr:from>
    <xdr:to>
      <xdr:col>29</xdr:col>
      <xdr:colOff>177800</xdr:colOff>
      <xdr:row>37</xdr:row>
      <xdr:rowOff>136717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35199</xdr:rowOff>
    </xdr:from>
    <xdr:to>
      <xdr:col>26</xdr:col>
      <xdr:colOff>101600</xdr:colOff>
      <xdr:row>36</xdr:row>
      <xdr:rowOff>136799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5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85867</xdr:rowOff>
    </xdr:from>
    <xdr:to>
      <xdr:col>22</xdr:col>
      <xdr:colOff>165100</xdr:colOff>
      <xdr:row>37</xdr:row>
      <xdr:rowOff>16017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197644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57422</xdr:rowOff>
    </xdr:from>
    <xdr:to>
      <xdr:col>19</xdr:col>
      <xdr:colOff>38100</xdr:colOff>
      <xdr:row>36</xdr:row>
      <xdr:rowOff>159022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169199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7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123978</xdr:rowOff>
    </xdr:from>
    <xdr:to>
      <xdr:col>15</xdr:col>
      <xdr:colOff>101600</xdr:colOff>
      <xdr:row>37</xdr:row>
      <xdr:rowOff>54128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38905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123020</xdr:rowOff>
    </xdr:from>
    <xdr:to>
      <xdr:col>24</xdr:col>
      <xdr:colOff>63500</xdr:colOff>
      <xdr:row>33</xdr:row>
      <xdr:rowOff>152014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0870"/>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83876</xdr:rowOff>
    </xdr:from>
    <xdr:to>
      <xdr:col>19</xdr:col>
      <xdr:colOff>177800</xdr:colOff>
      <xdr:row>33</xdr:row>
      <xdr:rowOff>152014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41726"/>
          <a:ext cx="8890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83876</xdr:rowOff>
    </xdr:from>
    <xdr:to>
      <xdr:col>15</xdr:col>
      <xdr:colOff>50800</xdr:colOff>
      <xdr:row>34</xdr:row>
      <xdr:rowOff>103223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1726"/>
          <a:ext cx="889000" cy="1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103223</xdr:rowOff>
    </xdr:from>
    <xdr:to>
      <xdr:col>10</xdr:col>
      <xdr:colOff>114300</xdr:colOff>
      <xdr:row>34</xdr:row>
      <xdr:rowOff>164869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252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72220</xdr:rowOff>
    </xdr:from>
    <xdr:to>
      <xdr:col>24</xdr:col>
      <xdr:colOff>114300</xdr:colOff>
      <xdr:row>34</xdr:row>
      <xdr:rowOff>2370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95097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101214</xdr:rowOff>
    </xdr:from>
    <xdr:to>
      <xdr:col>20</xdr:col>
      <xdr:colOff>38100</xdr:colOff>
      <xdr:row>34</xdr:row>
      <xdr:rowOff>31364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47891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33076</xdr:rowOff>
    </xdr:from>
    <xdr:to>
      <xdr:col>15</xdr:col>
      <xdr:colOff>101600</xdr:colOff>
      <xdr:row>33</xdr:row>
      <xdr:rowOff>134676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151203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52423</xdr:rowOff>
    </xdr:from>
    <xdr:to>
      <xdr:col>10</xdr:col>
      <xdr:colOff>165100</xdr:colOff>
      <xdr:row>34</xdr:row>
      <xdr:rowOff>154023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170550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114069</xdr:rowOff>
    </xdr:from>
    <xdr:to>
      <xdr:col>6</xdr:col>
      <xdr:colOff>38100</xdr:colOff>
      <xdr:row>35</xdr:row>
      <xdr:rowOff>44219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60746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77420</xdr:rowOff>
    </xdr:from>
    <xdr:to>
      <xdr:col>24</xdr:col>
      <xdr:colOff>63500</xdr:colOff>
      <xdr:row>57</xdr:row>
      <xdr:rowOff>79721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0070"/>
          <a:ext cx="8382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79721</xdr:rowOff>
    </xdr:from>
    <xdr:to>
      <xdr:col>19</xdr:col>
      <xdr:colOff>177800</xdr:colOff>
      <xdr:row>57</xdr:row>
      <xdr:rowOff>147644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2371"/>
          <a:ext cx="889000" cy="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147207</xdr:rowOff>
    </xdr:from>
    <xdr:to>
      <xdr:col>15</xdr:col>
      <xdr:colOff>50800</xdr:colOff>
      <xdr:row>57</xdr:row>
      <xdr:rowOff>147644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1985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147207</xdr:rowOff>
    </xdr:from>
    <xdr:to>
      <xdr:col>10</xdr:col>
      <xdr:colOff>114300</xdr:colOff>
      <xdr:row>57</xdr:row>
      <xdr:rowOff>159358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9857"/>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26620</xdr:rowOff>
    </xdr:from>
    <xdr:to>
      <xdr:col>24</xdr:col>
      <xdr:colOff>114300</xdr:colOff>
      <xdr:row>57</xdr:row>
      <xdr:rowOff>128220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49497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28921</xdr:rowOff>
    </xdr:from>
    <xdr:to>
      <xdr:col>20</xdr:col>
      <xdr:colOff>38100</xdr:colOff>
      <xdr:row>57</xdr:row>
      <xdr:rowOff>130521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147048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7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96844</xdr:rowOff>
    </xdr:from>
    <xdr:to>
      <xdr:col>15</xdr:col>
      <xdr:colOff>101600</xdr:colOff>
      <xdr:row>58</xdr:row>
      <xdr:rowOff>26994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18121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96407</xdr:rowOff>
    </xdr:from>
    <xdr:to>
      <xdr:col>10</xdr:col>
      <xdr:colOff>165100</xdr:colOff>
      <xdr:row>58</xdr:row>
      <xdr:rowOff>26557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17684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108558</xdr:rowOff>
    </xdr:from>
    <xdr:to>
      <xdr:col>6</xdr:col>
      <xdr:colOff>38100</xdr:colOff>
      <xdr:row>58</xdr:row>
      <xdr:rowOff>38708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29835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109277</xdr:rowOff>
    </xdr:from>
    <xdr:to>
      <xdr:col>24</xdr:col>
      <xdr:colOff>63500</xdr:colOff>
      <xdr:row>78</xdr:row>
      <xdr:rowOff>150177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2377"/>
          <a:ext cx="8382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150177</xdr:rowOff>
    </xdr:from>
    <xdr:to>
      <xdr:col>19</xdr:col>
      <xdr:colOff>177800</xdr:colOff>
      <xdr:row>78</xdr:row>
      <xdr:rowOff>166142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3277"/>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146386</xdr:rowOff>
    </xdr:from>
    <xdr:to>
      <xdr:col>15</xdr:col>
      <xdr:colOff>50800</xdr:colOff>
      <xdr:row>78</xdr:row>
      <xdr:rowOff>166142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9486"/>
          <a:ext cx="889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121698</xdr:rowOff>
    </xdr:from>
    <xdr:to>
      <xdr:col>10</xdr:col>
      <xdr:colOff>114300</xdr:colOff>
      <xdr:row>78</xdr:row>
      <xdr:rowOff>146386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479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58477</xdr:rowOff>
    </xdr:from>
    <xdr:to>
      <xdr:col>24</xdr:col>
      <xdr:colOff>114300</xdr:colOff>
      <xdr:row>78</xdr:row>
      <xdr:rowOff>160077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144854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99377</xdr:rowOff>
    </xdr:from>
    <xdr:to>
      <xdr:col>20</xdr:col>
      <xdr:colOff>38100</xdr:colOff>
      <xdr:row>79</xdr:row>
      <xdr:rowOff>29527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20654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115342</xdr:rowOff>
    </xdr:from>
    <xdr:to>
      <xdr:col>15</xdr:col>
      <xdr:colOff>101600</xdr:colOff>
      <xdr:row>79</xdr:row>
      <xdr:rowOff>45492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36619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95586</xdr:rowOff>
    </xdr:from>
    <xdr:to>
      <xdr:col>10</xdr:col>
      <xdr:colOff>165100</xdr:colOff>
      <xdr:row>79</xdr:row>
      <xdr:rowOff>25736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16863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70898</xdr:rowOff>
    </xdr:from>
    <xdr:to>
      <xdr:col>6</xdr:col>
      <xdr:colOff>38100</xdr:colOff>
      <xdr:row>79</xdr:row>
      <xdr:rowOff>1048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112671</xdr:rowOff>
    </xdr:from>
    <xdr:to>
      <xdr:col>24</xdr:col>
      <xdr:colOff>63500</xdr:colOff>
      <xdr:row>97</xdr:row>
      <xdr:rowOff>56305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1871"/>
          <a:ext cx="838200" cy="1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112671</xdr:rowOff>
    </xdr:from>
    <xdr:to>
      <xdr:col>19</xdr:col>
      <xdr:colOff>177800</xdr:colOff>
      <xdr:row>98</xdr:row>
      <xdr:rowOff>31006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1871"/>
          <a:ext cx="889000" cy="2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31006</xdr:rowOff>
    </xdr:from>
    <xdr:to>
      <xdr:col>15</xdr:col>
      <xdr:colOff>50800</xdr:colOff>
      <xdr:row>98</xdr:row>
      <xdr:rowOff>44689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3310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44689</xdr:rowOff>
    </xdr:from>
    <xdr:to>
      <xdr:col>10</xdr:col>
      <xdr:colOff>114300</xdr:colOff>
      <xdr:row>98</xdr:row>
      <xdr:rowOff>95318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46789"/>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5505</xdr:rowOff>
    </xdr:from>
    <xdr:to>
      <xdr:col>24</xdr:col>
      <xdr:colOff>114300</xdr:colOff>
      <xdr:row>97</xdr:row>
      <xdr:rowOff>107105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155382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61871</xdr:rowOff>
    </xdr:from>
    <xdr:to>
      <xdr:col>20</xdr:col>
      <xdr:colOff>38100</xdr:colOff>
      <xdr:row>96</xdr:row>
      <xdr:rowOff>163471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154598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151656</xdr:rowOff>
    </xdr:from>
    <xdr:to>
      <xdr:col>15</xdr:col>
      <xdr:colOff>101600</xdr:colOff>
      <xdr:row>98</xdr:row>
      <xdr:rowOff>81806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72933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165339</xdr:rowOff>
    </xdr:from>
    <xdr:to>
      <xdr:col>10</xdr:col>
      <xdr:colOff>165100</xdr:colOff>
      <xdr:row>98</xdr:row>
      <xdr:rowOff>95489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44518</xdr:rowOff>
    </xdr:from>
    <xdr:to>
      <xdr:col>6</xdr:col>
      <xdr:colOff>38100</xdr:colOff>
      <xdr:row>98</xdr:row>
      <xdr:rowOff>146118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168944</xdr:rowOff>
    </xdr:from>
    <xdr:to>
      <xdr:col>55</xdr:col>
      <xdr:colOff>0</xdr:colOff>
      <xdr:row>36</xdr:row>
      <xdr:rowOff>6426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69694"/>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64543</xdr:rowOff>
    </xdr:from>
    <xdr:to>
      <xdr:col>50</xdr:col>
      <xdr:colOff>114300</xdr:colOff>
      <xdr:row>36</xdr:row>
      <xdr:rowOff>6426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22393"/>
          <a:ext cx="889000" cy="45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64543</xdr:rowOff>
    </xdr:from>
    <xdr:to>
      <xdr:col>45</xdr:col>
      <xdr:colOff>177800</xdr:colOff>
      <xdr:row>35</xdr:row>
      <xdr:rowOff>118519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22393"/>
          <a:ext cx="889000" cy="3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118519</xdr:rowOff>
    </xdr:from>
    <xdr:to>
      <xdr:col>41</xdr:col>
      <xdr:colOff>50800</xdr:colOff>
      <xdr:row>36</xdr:row>
      <xdr:rowOff>69223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19269"/>
          <a:ext cx="889000" cy="1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118144</xdr:rowOff>
    </xdr:from>
    <xdr:to>
      <xdr:col>55</xdr:col>
      <xdr:colOff>50800</xdr:colOff>
      <xdr:row>36</xdr:row>
      <xdr:rowOff>48294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141021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127076</xdr:rowOff>
    </xdr:from>
    <xdr:to>
      <xdr:col>50</xdr:col>
      <xdr:colOff>165100</xdr:colOff>
      <xdr:row>36</xdr:row>
      <xdr:rowOff>57226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73753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0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13743</xdr:rowOff>
    </xdr:from>
    <xdr:to>
      <xdr:col>46</xdr:col>
      <xdr:colOff>38100</xdr:colOff>
      <xdr:row>33</xdr:row>
      <xdr:rowOff>115343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131870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67719</xdr:rowOff>
    </xdr:from>
    <xdr:to>
      <xdr:col>41</xdr:col>
      <xdr:colOff>101600</xdr:colOff>
      <xdr:row>35</xdr:row>
      <xdr:rowOff>169319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14396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18423</xdr:rowOff>
    </xdr:from>
    <xdr:to>
      <xdr:col>36</xdr:col>
      <xdr:colOff>165100</xdr:colOff>
      <xdr:row>36</xdr:row>
      <xdr:rowOff>120023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136550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9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9147</xdr:rowOff>
    </xdr:from>
    <xdr:to>
      <xdr:col>55</xdr:col>
      <xdr:colOff>0</xdr:colOff>
      <xdr:row>58</xdr:row>
      <xdr:rowOff>112207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53247"/>
          <a:ext cx="8382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9147</xdr:rowOff>
    </xdr:from>
    <xdr:to>
      <xdr:col>50</xdr:col>
      <xdr:colOff>114300</xdr:colOff>
      <xdr:row>58</xdr:row>
      <xdr:rowOff>36992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53247"/>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36992</xdr:rowOff>
    </xdr:from>
    <xdr:to>
      <xdr:col>45</xdr:col>
      <xdr:colOff>177800</xdr:colOff>
      <xdr:row>58</xdr:row>
      <xdr:rowOff>84792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1092"/>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84792</xdr:rowOff>
    </xdr:from>
    <xdr:to>
      <xdr:col>41</xdr:col>
      <xdr:colOff>50800</xdr:colOff>
      <xdr:row>58</xdr:row>
      <xdr:rowOff>93280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8892"/>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61407</xdr:rowOff>
    </xdr:from>
    <xdr:to>
      <xdr:col>55</xdr:col>
      <xdr:colOff>50800</xdr:colOff>
      <xdr:row>58</xdr:row>
      <xdr:rowOff>163007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129797</xdr:rowOff>
    </xdr:from>
    <xdr:to>
      <xdr:col>50</xdr:col>
      <xdr:colOff>165100</xdr:colOff>
      <xdr:row>58</xdr:row>
      <xdr:rowOff>59947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76474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157642</xdr:rowOff>
    </xdr:from>
    <xdr:to>
      <xdr:col>46</xdr:col>
      <xdr:colOff>38100</xdr:colOff>
      <xdr:row>58</xdr:row>
      <xdr:rowOff>87792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104319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33992</xdr:rowOff>
    </xdr:from>
    <xdr:to>
      <xdr:col>41</xdr:col>
      <xdr:colOff>101600</xdr:colOff>
      <xdr:row>58</xdr:row>
      <xdr:rowOff>135592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126719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42480</xdr:rowOff>
    </xdr:from>
    <xdr:to>
      <xdr:col>36</xdr:col>
      <xdr:colOff>165100</xdr:colOff>
      <xdr:row>58</xdr:row>
      <xdr:rowOff>144080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163714</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6814"/>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112914</xdr:rowOff>
    </xdr:from>
    <xdr:to>
      <xdr:col>55</xdr:col>
      <xdr:colOff>50800</xdr:colOff>
      <xdr:row>79</xdr:row>
      <xdr:rowOff>43064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112793</xdr:rowOff>
    </xdr:from>
    <xdr:to>
      <xdr:col>55</xdr:col>
      <xdr:colOff>0</xdr:colOff>
      <xdr:row>98</xdr:row>
      <xdr:rowOff>71546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00543"/>
          <a:ext cx="838200" cy="4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112793</xdr:rowOff>
    </xdr:from>
    <xdr:to>
      <xdr:col>50</xdr:col>
      <xdr:colOff>114300</xdr:colOff>
      <xdr:row>96</xdr:row>
      <xdr:rowOff>24985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00543"/>
          <a:ext cx="889000" cy="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24985</xdr:rowOff>
    </xdr:from>
    <xdr:to>
      <xdr:col>45</xdr:col>
      <xdr:colOff>177800</xdr:colOff>
      <xdr:row>97</xdr:row>
      <xdr:rowOff>2387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84185"/>
          <a:ext cx="889000" cy="1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2387</xdr:rowOff>
    </xdr:from>
    <xdr:to>
      <xdr:col>41</xdr:col>
      <xdr:colOff>50800</xdr:colOff>
      <xdr:row>97</xdr:row>
      <xdr:rowOff>28608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3037"/>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20746</xdr:rowOff>
    </xdr:from>
    <xdr:to>
      <xdr:col>55</xdr:col>
      <xdr:colOff>50800</xdr:colOff>
      <xdr:row>98</xdr:row>
      <xdr:rowOff>122346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107123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61993</xdr:rowOff>
    </xdr:from>
    <xdr:to>
      <xdr:col>50</xdr:col>
      <xdr:colOff>165100</xdr:colOff>
      <xdr:row>95</xdr:row>
      <xdr:rowOff>163593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8670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12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145635</xdr:rowOff>
    </xdr:from>
    <xdr:to>
      <xdr:col>46</xdr:col>
      <xdr:colOff>38100</xdr:colOff>
      <xdr:row>96</xdr:row>
      <xdr:rowOff>75785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92312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20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123037</xdr:rowOff>
    </xdr:from>
    <xdr:to>
      <xdr:col>41</xdr:col>
      <xdr:colOff>101600</xdr:colOff>
      <xdr:row>97</xdr:row>
      <xdr:rowOff>53187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69714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5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149258</xdr:rowOff>
    </xdr:from>
    <xdr:to>
      <xdr:col>36</xdr:col>
      <xdr:colOff>165100</xdr:colOff>
      <xdr:row>97</xdr:row>
      <xdr:rowOff>79408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95935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21918</xdr:rowOff>
    </xdr:from>
    <xdr:to>
      <xdr:col>85</xdr:col>
      <xdr:colOff>127000</xdr:colOff>
      <xdr:row>39</xdr:row>
      <xdr:rowOff>30772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08468"/>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25667</xdr:rowOff>
    </xdr:from>
    <xdr:to>
      <xdr:col>81</xdr:col>
      <xdr:colOff>50800</xdr:colOff>
      <xdr:row>39</xdr:row>
      <xdr:rowOff>30772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22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17818</xdr:rowOff>
    </xdr:from>
    <xdr:to>
      <xdr:col>76</xdr:col>
      <xdr:colOff>114300</xdr:colOff>
      <xdr:row>39</xdr:row>
      <xdr:rowOff>25667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0436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46248</xdr:rowOff>
    </xdr:from>
    <xdr:to>
      <xdr:col>71</xdr:col>
      <xdr:colOff>177800</xdr:colOff>
      <xdr:row>39</xdr:row>
      <xdr:rowOff>17818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61348"/>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142568</xdr:rowOff>
    </xdr:from>
    <xdr:to>
      <xdr:col>85</xdr:col>
      <xdr:colOff>177800</xdr:colOff>
      <xdr:row>39</xdr:row>
      <xdr:rowOff>72718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151422</xdr:rowOff>
    </xdr:from>
    <xdr:to>
      <xdr:col>81</xdr:col>
      <xdr:colOff>101600</xdr:colOff>
      <xdr:row>39</xdr:row>
      <xdr:rowOff>81572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146317</xdr:rowOff>
    </xdr:from>
    <xdr:to>
      <xdr:col>76</xdr:col>
      <xdr:colOff>165100</xdr:colOff>
      <xdr:row>39</xdr:row>
      <xdr:rowOff>76467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67594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138468</xdr:rowOff>
    </xdr:from>
    <xdr:to>
      <xdr:col>72</xdr:col>
      <xdr:colOff>38100</xdr:colOff>
      <xdr:row>39</xdr:row>
      <xdr:rowOff>68618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59745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166898</xdr:rowOff>
    </xdr:from>
    <xdr:to>
      <xdr:col>67</xdr:col>
      <xdr:colOff>101600</xdr:colOff>
      <xdr:row>38</xdr:row>
      <xdr:rowOff>97048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113575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68461</xdr:rowOff>
    </xdr:from>
    <xdr:to>
      <xdr:col>85</xdr:col>
      <xdr:colOff>127000</xdr:colOff>
      <xdr:row>77</xdr:row>
      <xdr:rowOff>83567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0111"/>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34697</xdr:rowOff>
    </xdr:from>
    <xdr:to>
      <xdr:col>81</xdr:col>
      <xdr:colOff>50800</xdr:colOff>
      <xdr:row>77</xdr:row>
      <xdr:rowOff>68461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3634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34697</xdr:rowOff>
    </xdr:from>
    <xdr:to>
      <xdr:col>76</xdr:col>
      <xdr:colOff>114300</xdr:colOff>
      <xdr:row>77</xdr:row>
      <xdr:rowOff>51476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36347"/>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51476</xdr:rowOff>
    </xdr:from>
    <xdr:to>
      <xdr:col>71</xdr:col>
      <xdr:colOff>177800</xdr:colOff>
      <xdr:row>77</xdr:row>
      <xdr:rowOff>74507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53126"/>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32767</xdr:rowOff>
    </xdr:from>
    <xdr:to>
      <xdr:col>85</xdr:col>
      <xdr:colOff>177800</xdr:colOff>
      <xdr:row>77</xdr:row>
      <xdr:rowOff>134367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17661</xdr:rowOff>
    </xdr:from>
    <xdr:to>
      <xdr:col>81</xdr:col>
      <xdr:colOff>101600</xdr:colOff>
      <xdr:row>77</xdr:row>
      <xdr:rowOff>119261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110388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155347</xdr:rowOff>
    </xdr:from>
    <xdr:to>
      <xdr:col>76</xdr:col>
      <xdr:colOff>165100</xdr:colOff>
      <xdr:row>77</xdr:row>
      <xdr:rowOff>85497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102023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676</xdr:rowOff>
    </xdr:from>
    <xdr:to>
      <xdr:col>72</xdr:col>
      <xdr:colOff>38100</xdr:colOff>
      <xdr:row>77</xdr:row>
      <xdr:rowOff>102276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118803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23707</xdr:rowOff>
    </xdr:from>
    <xdr:to>
      <xdr:col>67</xdr:col>
      <xdr:colOff>101600</xdr:colOff>
      <xdr:row>77</xdr:row>
      <xdr:rowOff>125307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141834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63009</xdr:rowOff>
    </xdr:from>
    <xdr:to>
      <xdr:col>85</xdr:col>
      <xdr:colOff>127000</xdr:colOff>
      <xdr:row>98</xdr:row>
      <xdr:rowOff>125191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65109"/>
          <a:ext cx="838200" cy="6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125191</xdr:rowOff>
    </xdr:from>
    <xdr:to>
      <xdr:col>81</xdr:col>
      <xdr:colOff>50800</xdr:colOff>
      <xdr:row>98</xdr:row>
      <xdr:rowOff>152022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7291"/>
          <a:ext cx="889000" cy="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136130</xdr:rowOff>
    </xdr:from>
    <xdr:to>
      <xdr:col>76</xdr:col>
      <xdr:colOff>114300</xdr:colOff>
      <xdr:row>98</xdr:row>
      <xdr:rowOff>152022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38230"/>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136130</xdr:rowOff>
    </xdr:from>
    <xdr:to>
      <xdr:col>71</xdr:col>
      <xdr:colOff>177800</xdr:colOff>
      <xdr:row>98</xdr:row>
      <xdr:rowOff>144097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8230"/>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12209</xdr:rowOff>
    </xdr:from>
    <xdr:to>
      <xdr:col>85</xdr:col>
      <xdr:colOff>177800</xdr:colOff>
      <xdr:row>98</xdr:row>
      <xdr:rowOff>113809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35086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74391</xdr:rowOff>
    </xdr:from>
    <xdr:to>
      <xdr:col>81</xdr:col>
      <xdr:colOff>101600</xdr:colOff>
      <xdr:row>99</xdr:row>
      <xdr:rowOff>4541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167118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101222</xdr:rowOff>
    </xdr:from>
    <xdr:to>
      <xdr:col>76</xdr:col>
      <xdr:colOff>165100</xdr:colOff>
      <xdr:row>99</xdr:row>
      <xdr:rowOff>31372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22499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85330</xdr:rowOff>
    </xdr:from>
    <xdr:to>
      <xdr:col>72</xdr:col>
      <xdr:colOff>38100</xdr:colOff>
      <xdr:row>99</xdr:row>
      <xdr:rowOff>15480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6607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93297</xdr:rowOff>
    </xdr:from>
    <xdr:to>
      <xdr:col>67</xdr:col>
      <xdr:colOff>101600</xdr:colOff>
      <xdr:row>99</xdr:row>
      <xdr:rowOff>23447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14574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137771</xdr:rowOff>
    </xdr:from>
    <xdr:to>
      <xdr:col>116</xdr:col>
      <xdr:colOff>63500</xdr:colOff>
      <xdr:row>58</xdr:row>
      <xdr:rowOff>137903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1871"/>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137476</xdr:rowOff>
    </xdr:from>
    <xdr:to>
      <xdr:col>111</xdr:col>
      <xdr:colOff>177800</xdr:colOff>
      <xdr:row>58</xdr:row>
      <xdr:rowOff>137903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157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137476</xdr:rowOff>
    </xdr:from>
    <xdr:to>
      <xdr:col>107</xdr:col>
      <xdr:colOff>50800</xdr:colOff>
      <xdr:row>58</xdr:row>
      <xdr:rowOff>137675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157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136090</xdr:rowOff>
    </xdr:from>
    <xdr:to>
      <xdr:col>102</xdr:col>
      <xdr:colOff>114300</xdr:colOff>
      <xdr:row>58</xdr:row>
      <xdr:rowOff>137675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0190"/>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86971</xdr:rowOff>
    </xdr:from>
    <xdr:to>
      <xdr:col>116</xdr:col>
      <xdr:colOff>114300</xdr:colOff>
      <xdr:row>59</xdr:row>
      <xdr:rowOff>17121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87103</xdr:rowOff>
    </xdr:from>
    <xdr:to>
      <xdr:col>112</xdr:col>
      <xdr:colOff>38100</xdr:colOff>
      <xdr:row>59</xdr:row>
      <xdr:rowOff>17253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3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86676</xdr:rowOff>
    </xdr:from>
    <xdr:to>
      <xdr:col>107</xdr:col>
      <xdr:colOff>101600</xdr:colOff>
      <xdr:row>59</xdr:row>
      <xdr:rowOff>16826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3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86875</xdr:rowOff>
    </xdr:from>
    <xdr:to>
      <xdr:col>102</xdr:col>
      <xdr:colOff>165100</xdr:colOff>
      <xdr:row>59</xdr:row>
      <xdr:rowOff>17025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8152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85290</xdr:rowOff>
    </xdr:from>
    <xdr:to>
      <xdr:col>98</xdr:col>
      <xdr:colOff>38100</xdr:colOff>
      <xdr:row>59</xdr:row>
      <xdr:rowOff>15440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6567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83807</xdr:rowOff>
    </xdr:from>
    <xdr:to>
      <xdr:col>116</xdr:col>
      <xdr:colOff>63500</xdr:colOff>
      <xdr:row>71</xdr:row>
      <xdr:rowOff>110668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56757"/>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110668</xdr:rowOff>
    </xdr:from>
    <xdr:to>
      <xdr:col>111</xdr:col>
      <xdr:colOff>177800</xdr:colOff>
      <xdr:row>71</xdr:row>
      <xdr:rowOff>159233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83618"/>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159233</xdr:rowOff>
    </xdr:from>
    <xdr:to>
      <xdr:col>107</xdr:col>
      <xdr:colOff>50800</xdr:colOff>
      <xdr:row>72</xdr:row>
      <xdr:rowOff>51791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3218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22657</xdr:rowOff>
    </xdr:from>
    <xdr:to>
      <xdr:col>102</xdr:col>
      <xdr:colOff>114300</xdr:colOff>
      <xdr:row>72</xdr:row>
      <xdr:rowOff>51791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67057"/>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33007</xdr:rowOff>
    </xdr:from>
    <xdr:to>
      <xdr:col>116</xdr:col>
      <xdr:colOff>114300</xdr:colOff>
      <xdr:row>71</xdr:row>
      <xdr:rowOff>134607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55884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59868</xdr:rowOff>
    </xdr:from>
    <xdr:to>
      <xdr:col>112</xdr:col>
      <xdr:colOff>38100</xdr:colOff>
      <xdr:row>71</xdr:row>
      <xdr:rowOff>161468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6545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108433</xdr:rowOff>
    </xdr:from>
    <xdr:to>
      <xdr:col>107</xdr:col>
      <xdr:colOff>101600</xdr:colOff>
      <xdr:row>72</xdr:row>
      <xdr:rowOff>38583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55110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991</xdr:rowOff>
    </xdr:from>
    <xdr:to>
      <xdr:col>102</xdr:col>
      <xdr:colOff>165100</xdr:colOff>
      <xdr:row>72</xdr:row>
      <xdr:rowOff>102591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119118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143307</xdr:rowOff>
    </xdr:from>
    <xdr:to>
      <xdr:col>98</xdr:col>
      <xdr:colOff>38100</xdr:colOff>
      <xdr:row>72</xdr:row>
      <xdr:rowOff>73457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89984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0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住民一人当たりの歳出額は</a:t>
          </a:r>
          <a:r>
            <a:rPr kumimoji="1" lang="en-US" altLang="ja-JP" sz="900">
              <a:latin typeface="ＭＳ Ｐゴシック" panose="020B0600070205080204" pitchFamily="50" charset="-128"/>
              <a:ea typeface="ＭＳ Ｐゴシック" panose="020B0600070205080204" pitchFamily="50" charset="-128"/>
            </a:rPr>
            <a:t>947,275</a:t>
          </a:r>
          <a:r>
            <a:rPr kumimoji="1" lang="ja-JP" altLang="en-US" sz="900">
              <a:latin typeface="ＭＳ Ｐゴシック" panose="020B0600070205080204" pitchFamily="50" charset="-128"/>
              <a:ea typeface="ＭＳ Ｐゴシック" panose="020B0600070205080204" pitchFamily="50" charset="-128"/>
            </a:rPr>
            <a:t>円であり。性質別の主な構成項目は次のとおりである。人件費</a:t>
          </a:r>
          <a:r>
            <a:rPr kumimoji="1" lang="en-US" altLang="ja-JP" sz="900">
              <a:latin typeface="ＭＳ Ｐゴシック" panose="020B0600070205080204" pitchFamily="50" charset="-128"/>
              <a:ea typeface="ＭＳ Ｐゴシック" panose="020B0600070205080204" pitchFamily="50" charset="-128"/>
            </a:rPr>
            <a:t>174,689</a:t>
          </a:r>
          <a:r>
            <a:rPr kumimoji="1" lang="ja-JP" altLang="en-US" sz="900">
              <a:latin typeface="ＭＳ Ｐゴシック" panose="020B0600070205080204" pitchFamily="50" charset="-128"/>
              <a:ea typeface="ＭＳ Ｐゴシック" panose="020B0600070205080204" pitchFamily="50" charset="-128"/>
            </a:rPr>
            <a:t>円、物件費</a:t>
          </a:r>
          <a:r>
            <a:rPr kumimoji="1" lang="en-US" altLang="ja-JP" sz="900">
              <a:latin typeface="ＭＳ Ｐゴシック" panose="020B0600070205080204" pitchFamily="50" charset="-128"/>
              <a:ea typeface="ＭＳ Ｐゴシック" panose="020B0600070205080204" pitchFamily="50" charset="-128"/>
            </a:rPr>
            <a:t>162,693</a:t>
          </a:r>
          <a:r>
            <a:rPr kumimoji="1" lang="ja-JP" altLang="en-US" sz="900">
              <a:latin typeface="ＭＳ Ｐゴシック" panose="020B0600070205080204" pitchFamily="50" charset="-128"/>
              <a:ea typeface="ＭＳ Ｐゴシック" panose="020B0600070205080204" pitchFamily="50" charset="-128"/>
            </a:rPr>
            <a:t>円、扶助費</a:t>
          </a:r>
          <a:r>
            <a:rPr kumimoji="1" lang="en-US" altLang="ja-JP" sz="900">
              <a:latin typeface="ＭＳ Ｐゴシック" panose="020B0600070205080204" pitchFamily="50" charset="-128"/>
              <a:ea typeface="ＭＳ Ｐゴシック" panose="020B0600070205080204" pitchFamily="50" charset="-128"/>
            </a:rPr>
            <a:t>75,983</a:t>
          </a:r>
          <a:r>
            <a:rPr kumimoji="1" lang="ja-JP" altLang="en-US" sz="900">
              <a:latin typeface="ＭＳ Ｐゴシック" panose="020B0600070205080204" pitchFamily="50" charset="-128"/>
              <a:ea typeface="ＭＳ Ｐゴシック" panose="020B0600070205080204" pitchFamily="50" charset="-128"/>
            </a:rPr>
            <a:t>円、補助費</a:t>
          </a:r>
          <a:r>
            <a:rPr kumimoji="1" lang="en-US" altLang="ja-JP" sz="900">
              <a:latin typeface="ＭＳ Ｐゴシック" panose="020B0600070205080204" pitchFamily="50" charset="-128"/>
              <a:ea typeface="ＭＳ Ｐゴシック" panose="020B0600070205080204" pitchFamily="50" charset="-128"/>
            </a:rPr>
            <a:t>188,545</a:t>
          </a:r>
          <a:r>
            <a:rPr kumimoji="1" lang="ja-JP" altLang="en-US" sz="900">
              <a:latin typeface="ＭＳ Ｐゴシック" panose="020B0600070205080204" pitchFamily="50" charset="-128"/>
              <a:ea typeface="ＭＳ Ｐゴシック" panose="020B0600070205080204" pitchFamily="50" charset="-128"/>
            </a:rPr>
            <a:t>円、普通建設事業費</a:t>
          </a:r>
          <a:r>
            <a:rPr kumimoji="1" lang="en-US" altLang="ja-JP" sz="900">
              <a:latin typeface="ＭＳ Ｐゴシック" panose="020B0600070205080204" pitchFamily="50" charset="-128"/>
              <a:ea typeface="ＭＳ Ｐゴシック" panose="020B0600070205080204" pitchFamily="50" charset="-128"/>
            </a:rPr>
            <a:t>162,798</a:t>
          </a:r>
          <a:r>
            <a:rPr kumimoji="1" lang="ja-JP" altLang="en-US" sz="900">
              <a:latin typeface="ＭＳ Ｐゴシック" panose="020B0600070205080204" pitchFamily="50" charset="-128"/>
              <a:ea typeface="ＭＳ Ｐゴシック" panose="020B0600070205080204" pitchFamily="50" charset="-128"/>
            </a:rPr>
            <a:t>円、繰出金</a:t>
          </a:r>
          <a:r>
            <a:rPr kumimoji="1" lang="en-US" altLang="ja-JP" sz="900">
              <a:latin typeface="ＭＳ Ｐゴシック" panose="020B0600070205080204" pitchFamily="50" charset="-128"/>
              <a:ea typeface="ＭＳ Ｐゴシック" panose="020B0600070205080204" pitchFamily="50" charset="-128"/>
            </a:rPr>
            <a:t>104,291</a:t>
          </a:r>
          <a:r>
            <a:rPr kumimoji="1" lang="ja-JP" altLang="en-US" sz="900">
              <a:latin typeface="ＭＳ Ｐゴシック" panose="020B0600070205080204" pitchFamily="50" charset="-128"/>
              <a:ea typeface="ＭＳ Ｐゴシック" panose="020B0600070205080204" pitchFamily="50" charset="-128"/>
            </a:rPr>
            <a:t>円となっている。</a:t>
          </a:r>
        </a:p>
        <a:p>
          <a:r>
            <a:rPr kumimoji="1" lang="ja-JP" altLang="en-US" sz="900">
              <a:latin typeface="ＭＳ Ｐゴシック" panose="020B0600070205080204" pitchFamily="50" charset="-128"/>
              <a:ea typeface="ＭＳ Ｐゴシック" panose="020B0600070205080204" pitchFamily="50" charset="-128"/>
            </a:rPr>
            <a:t>人件費は、任期の定めのない常勤職員の退職増で決算額は減少しているが、人口も減少しているため、</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人あたりコストは</a:t>
          </a:r>
          <a:r>
            <a:rPr kumimoji="1" lang="en-US" altLang="ja-JP" sz="900">
              <a:latin typeface="ＭＳ Ｐゴシック" panose="020B0600070205080204" pitchFamily="50" charset="-128"/>
              <a:ea typeface="ＭＳ Ｐゴシック" panose="020B0600070205080204" pitchFamily="50" charset="-128"/>
            </a:rPr>
            <a:t>3,805</a:t>
          </a:r>
          <a:r>
            <a:rPr kumimoji="1" lang="ja-JP" altLang="en-US" sz="900">
              <a:latin typeface="ＭＳ Ｐゴシック" panose="020B0600070205080204" pitchFamily="50" charset="-128"/>
              <a:ea typeface="ＭＳ Ｐゴシック" panose="020B0600070205080204" pitchFamily="50" charset="-128"/>
            </a:rPr>
            <a:t>円増加となった。類似団体平均を上回っており今後も職員数の削減、計画的な採用など行財政改革への取り組みを通じ人件費の抑制に努める。</a:t>
          </a:r>
        </a:p>
        <a:p>
          <a:r>
            <a:rPr kumimoji="1" lang="ja-JP" altLang="en-US" sz="900">
              <a:latin typeface="ＭＳ Ｐゴシック" panose="020B0600070205080204" pitchFamily="50" charset="-128"/>
              <a:ea typeface="ＭＳ Ｐゴシック" panose="020B0600070205080204" pitchFamily="50" charset="-128"/>
            </a:rPr>
            <a:t>物件費は、新型コロナワクチン接種事業費の減等で減少しているが、一人当たりのコストでは</a:t>
          </a:r>
          <a:r>
            <a:rPr kumimoji="1" lang="en-US" altLang="ja-JP" sz="900">
              <a:latin typeface="ＭＳ Ｐゴシック" panose="020B0600070205080204" pitchFamily="50" charset="-128"/>
              <a:ea typeface="ＭＳ Ｐゴシック" panose="020B0600070205080204" pitchFamily="50" charset="-128"/>
            </a:rPr>
            <a:t>1,208</a:t>
          </a:r>
          <a:r>
            <a:rPr kumimoji="1" lang="ja-JP" altLang="en-US" sz="900">
              <a:latin typeface="ＭＳ Ｐゴシック" panose="020B0600070205080204" pitchFamily="50" charset="-128"/>
              <a:ea typeface="ＭＳ Ｐゴシック" panose="020B0600070205080204" pitchFamily="50" charset="-128"/>
            </a:rPr>
            <a:t>円増加した。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扶助費は、住民税非課税世帯や子育て世帯等への臨時特別給付金事業費の減により</a:t>
          </a:r>
          <a:r>
            <a:rPr kumimoji="1" lang="en-US" altLang="ja-JP" sz="900">
              <a:latin typeface="ＭＳ Ｐゴシック" panose="020B0600070205080204" pitchFamily="50" charset="-128"/>
              <a:ea typeface="ＭＳ Ｐゴシック" panose="020B0600070205080204" pitchFamily="50" charset="-128"/>
            </a:rPr>
            <a:t>10,572</a:t>
          </a:r>
          <a:r>
            <a:rPr kumimoji="1" lang="ja-JP" altLang="en-US" sz="900">
              <a:latin typeface="ＭＳ Ｐゴシック" panose="020B0600070205080204" pitchFamily="50" charset="-128"/>
              <a:ea typeface="ＭＳ Ｐゴシック" panose="020B0600070205080204" pitchFamily="50" charset="-128"/>
            </a:rPr>
            <a:t>円減少となった。</a:t>
          </a:r>
        </a:p>
        <a:p>
          <a:r>
            <a:rPr kumimoji="1" lang="ja-JP" altLang="en-US" sz="900">
              <a:latin typeface="ＭＳ Ｐゴシック" panose="020B0600070205080204" pitchFamily="50" charset="-128"/>
              <a:ea typeface="ＭＳ Ｐゴシック" panose="020B0600070205080204" pitchFamily="50" charset="-128"/>
            </a:rPr>
            <a:t>補助費は、前年度並みであったが、南和広域医療企業団、奈良県広域消防組合、吉野広域行政組合の負担金などが含まれており、特に戸籍、老人福祉、衛生、消防に関する負担金がコストを押し上げる原因となっている。今後も高齢進行により社会保障費増加が見込まれるため、類似団体に比べ高い水準となることが予想される。	</a:t>
          </a:r>
        </a:p>
        <a:p>
          <a:r>
            <a:rPr kumimoji="1" lang="ja-JP" altLang="en-US" sz="900">
              <a:latin typeface="ＭＳ Ｐゴシック" panose="020B0600070205080204" pitchFamily="50" charset="-128"/>
              <a:ea typeface="ＭＳ Ｐゴシック" panose="020B0600070205080204" pitchFamily="50" charset="-128"/>
            </a:rPr>
            <a:t>普通建設事業費は、小中一貫教育校の校舎建設事業が令</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年度で終了したため前年度と比べ</a:t>
          </a:r>
          <a:r>
            <a:rPr kumimoji="1" lang="en-US" altLang="ja-JP" sz="900">
              <a:latin typeface="ＭＳ Ｐゴシック" panose="020B0600070205080204" pitchFamily="50" charset="-128"/>
              <a:ea typeface="ＭＳ Ｐゴシック" panose="020B0600070205080204" pitchFamily="50" charset="-128"/>
            </a:rPr>
            <a:t>124,174</a:t>
          </a:r>
          <a:r>
            <a:rPr kumimoji="1" lang="ja-JP" altLang="en-US" sz="900">
              <a:latin typeface="ＭＳ Ｐゴシック" panose="020B0600070205080204" pitchFamily="50" charset="-128"/>
              <a:ea typeface="ＭＳ Ｐゴシック" panose="020B0600070205080204" pitchFamily="50" charset="-128"/>
            </a:rPr>
            <a:t>円少した。新規整備は、防災行政無線のデジタル化のため</a:t>
          </a:r>
          <a:r>
            <a:rPr kumimoji="1" lang="en-US" altLang="ja-JP" sz="900">
              <a:latin typeface="ＭＳ Ｐゴシック" panose="020B0600070205080204" pitchFamily="50" charset="-128"/>
              <a:ea typeface="ＭＳ Ｐゴシック" panose="020B0600070205080204" pitchFamily="50" charset="-128"/>
            </a:rPr>
            <a:t>41,091</a:t>
          </a:r>
          <a:r>
            <a:rPr kumimoji="1" lang="ja-JP" altLang="en-US" sz="900">
              <a:latin typeface="ＭＳ Ｐゴシック" panose="020B0600070205080204" pitchFamily="50" charset="-128"/>
              <a:ea typeface="ＭＳ Ｐゴシック" panose="020B0600070205080204" pitchFamily="50" charset="-128"/>
            </a:rPr>
            <a:t>増加した。	</a:t>
          </a:r>
        </a:p>
        <a:p>
          <a:r>
            <a:rPr kumimoji="1" lang="ja-JP" altLang="en-US" sz="900">
              <a:latin typeface="ＭＳ Ｐゴシック" panose="020B0600070205080204" pitchFamily="50" charset="-128"/>
              <a:ea typeface="ＭＳ Ｐゴシック" panose="020B0600070205080204" pitchFamily="50" charset="-128"/>
            </a:rPr>
            <a:t>積立金は、財政調整基金、減債基金、庁舎整備基金に積極的に積立てを行ったため、前年度と比べ</a:t>
          </a:r>
          <a:r>
            <a:rPr kumimoji="1" lang="en-US" altLang="ja-JP" sz="900">
              <a:latin typeface="ＭＳ Ｐゴシック" panose="020B0600070205080204" pitchFamily="50" charset="-128"/>
              <a:ea typeface="ＭＳ Ｐゴシック" panose="020B0600070205080204" pitchFamily="50" charset="-128"/>
            </a:rPr>
            <a:t>32,642</a:t>
          </a:r>
          <a:r>
            <a:rPr kumimoji="1" lang="ja-JP" altLang="en-US" sz="900">
              <a:latin typeface="ＭＳ Ｐゴシック" panose="020B0600070205080204" pitchFamily="50" charset="-128"/>
              <a:ea typeface="ＭＳ Ｐゴシック" panose="020B0600070205080204" pitchFamily="50" charset="-128"/>
            </a:rPr>
            <a:t>円増加した。</a:t>
          </a:r>
          <a:endParaRPr kumimoji="1" lang="ja-JP" altLang="en-US" sz="10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繰出金は、介護保険特別会計、後期高齢者医療特別会計などに例年多額の操出しを行っており、令和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年度も前年度に比べ</a:t>
          </a:r>
          <a:r>
            <a:rPr kumimoji="1" lang="en-US" altLang="ja-JP" sz="900">
              <a:latin typeface="ＭＳ Ｐゴシック" panose="020B0600070205080204" pitchFamily="50" charset="-128"/>
              <a:ea typeface="ＭＳ Ｐゴシック" panose="020B0600070205080204" pitchFamily="50" charset="-128"/>
            </a:rPr>
            <a:t>2,115</a:t>
          </a:r>
          <a:r>
            <a:rPr kumimoji="1" lang="ja-JP" altLang="en-US" sz="900">
              <a:latin typeface="ＭＳ Ｐゴシック" panose="020B0600070205080204" pitchFamily="50" charset="-128"/>
              <a:ea typeface="ＭＳ Ｐゴシック" panose="020B0600070205080204" pitchFamily="50" charset="-128"/>
            </a:rPr>
            <a:t>円増と増加傾向にあり、高齢化や人口減少により増加が続くと見込まれる。今後も各事業の経費削減や事業見直しなどを行い、一般会計の負担を減らしていくよう努める。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6,251
6,180
95.65
6,402,587
5,921,416
475,352
3,476,109
6,318,998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158178</xdr:rowOff>
    </xdr:from>
    <xdr:to>
      <xdr:col>24</xdr:col>
      <xdr:colOff>63500</xdr:colOff>
      <xdr:row>34</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16028"/>
          <a:ext cx="8382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158178</xdr:rowOff>
    </xdr:from>
    <xdr:to>
      <xdr:col>19</xdr:col>
      <xdr:colOff>177800</xdr:colOff>
      <xdr:row>35</xdr:row>
      <xdr:rowOff>86932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6028"/>
          <a:ext cx="889000" cy="2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66358</xdr:rowOff>
    </xdr:from>
    <xdr:to>
      <xdr:col>15</xdr:col>
      <xdr:colOff>50800</xdr:colOff>
      <xdr:row>35</xdr:row>
      <xdr:rowOff>86932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565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66358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470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107378</xdr:rowOff>
    </xdr:from>
    <xdr:to>
      <xdr:col>20</xdr:col>
      <xdr:colOff>38100</xdr:colOff>
      <xdr:row>34</xdr:row>
      <xdr:rowOff>37528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54055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36132</xdr:rowOff>
    </xdr:from>
    <xdr:to>
      <xdr:col>15</xdr:col>
      <xdr:colOff>101600</xdr:colOff>
      <xdr:row>35</xdr:row>
      <xdr:rowOff>137732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15558</xdr:rowOff>
    </xdr:from>
    <xdr:to>
      <xdr:col>10</xdr:col>
      <xdr:colOff>165100</xdr:colOff>
      <xdr:row>34</xdr:row>
      <xdr:rowOff>117158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133685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92727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44831</xdr:rowOff>
    </xdr:from>
    <xdr:to>
      <xdr:col>24</xdr:col>
      <xdr:colOff>63500</xdr:colOff>
      <xdr:row>58</xdr:row>
      <xdr:rowOff>85438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8931"/>
          <a:ext cx="8382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18257</xdr:rowOff>
    </xdr:from>
    <xdr:to>
      <xdr:col>19</xdr:col>
      <xdr:colOff>177800</xdr:colOff>
      <xdr:row>58</xdr:row>
      <xdr:rowOff>85438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2357"/>
          <a:ext cx="889000" cy="6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18257</xdr:rowOff>
    </xdr:from>
    <xdr:to>
      <xdr:col>15</xdr:col>
      <xdr:colOff>50800</xdr:colOff>
      <xdr:row>58</xdr:row>
      <xdr:rowOff>89120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2357"/>
          <a:ext cx="889000" cy="7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89120</xdr:rowOff>
    </xdr:from>
    <xdr:to>
      <xdr:col>10</xdr:col>
      <xdr:colOff>114300</xdr:colOff>
      <xdr:row>58</xdr:row>
      <xdr:rowOff>89203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3220"/>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165481</xdr:rowOff>
    </xdr:from>
    <xdr:to>
      <xdr:col>24</xdr:col>
      <xdr:colOff>114300</xdr:colOff>
      <xdr:row>58</xdr:row>
      <xdr:rowOff>95631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34638</xdr:rowOff>
    </xdr:from>
    <xdr:to>
      <xdr:col>20</xdr:col>
      <xdr:colOff>38100</xdr:colOff>
      <xdr:row>58</xdr:row>
      <xdr:rowOff>136238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127365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138907</xdr:rowOff>
    </xdr:from>
    <xdr:to>
      <xdr:col>15</xdr:col>
      <xdr:colOff>101600</xdr:colOff>
      <xdr:row>58</xdr:row>
      <xdr:rowOff>69057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60184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38320</xdr:rowOff>
    </xdr:from>
    <xdr:to>
      <xdr:col>10</xdr:col>
      <xdr:colOff>165100</xdr:colOff>
      <xdr:row>58</xdr:row>
      <xdr:rowOff>139920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131047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38403</xdr:rowOff>
    </xdr:from>
    <xdr:to>
      <xdr:col>6</xdr:col>
      <xdr:colOff>38100</xdr:colOff>
      <xdr:row>58</xdr:row>
      <xdr:rowOff>140003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156530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91420</xdr:rowOff>
    </xdr:from>
    <xdr:to>
      <xdr:col>24</xdr:col>
      <xdr:colOff>63500</xdr:colOff>
      <xdr:row>75</xdr:row>
      <xdr:rowOff>135350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0170"/>
          <a:ext cx="838200" cy="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91420</xdr:rowOff>
    </xdr:from>
    <xdr:to>
      <xdr:col>19</xdr:col>
      <xdr:colOff>177800</xdr:colOff>
      <xdr:row>76</xdr:row>
      <xdr:rowOff>142294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0170"/>
          <a:ext cx="889000" cy="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142294</xdr:rowOff>
    </xdr:from>
    <xdr:to>
      <xdr:col>15</xdr:col>
      <xdr:colOff>50800</xdr:colOff>
      <xdr:row>77</xdr:row>
      <xdr:rowOff>40396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72494"/>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163435</xdr:rowOff>
    </xdr:from>
    <xdr:to>
      <xdr:col>10</xdr:col>
      <xdr:colOff>114300</xdr:colOff>
      <xdr:row>77</xdr:row>
      <xdr:rowOff>40396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93635"/>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84550</xdr:rowOff>
    </xdr:from>
    <xdr:to>
      <xdr:col>24</xdr:col>
      <xdr:colOff>114300</xdr:colOff>
      <xdr:row>76</xdr:row>
      <xdr:rowOff>14700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107427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40620</xdr:rowOff>
    </xdr:from>
    <xdr:to>
      <xdr:col>20</xdr:col>
      <xdr:colOff>38100</xdr:colOff>
      <xdr:row>75</xdr:row>
      <xdr:rowOff>142220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158747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91494</xdr:rowOff>
    </xdr:from>
    <xdr:to>
      <xdr:col>15</xdr:col>
      <xdr:colOff>101600</xdr:colOff>
      <xdr:row>77</xdr:row>
      <xdr:rowOff>21644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161046</xdr:rowOff>
    </xdr:from>
    <xdr:to>
      <xdr:col>10</xdr:col>
      <xdr:colOff>165100</xdr:colOff>
      <xdr:row>77</xdr:row>
      <xdr:rowOff>91196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19590</xdr:rowOff>
    </xdr:from>
    <xdr:to>
      <xdr:col>24</xdr:col>
      <xdr:colOff>63500</xdr:colOff>
      <xdr:row>98</xdr:row>
      <xdr:rowOff>45543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1690"/>
          <a:ext cx="8382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19590</xdr:rowOff>
    </xdr:from>
    <xdr:to>
      <xdr:col>19</xdr:col>
      <xdr:colOff>177800</xdr:colOff>
      <xdr:row>98</xdr:row>
      <xdr:rowOff>52488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1690"/>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52488</xdr:rowOff>
    </xdr:from>
    <xdr:to>
      <xdr:col>15</xdr:col>
      <xdr:colOff>50800</xdr:colOff>
      <xdr:row>98</xdr:row>
      <xdr:rowOff>68498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4588"/>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68498</xdr:rowOff>
    </xdr:from>
    <xdr:to>
      <xdr:col>10</xdr:col>
      <xdr:colOff>114300</xdr:colOff>
      <xdr:row>98</xdr:row>
      <xdr:rowOff>82624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0598"/>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166193</xdr:rowOff>
    </xdr:from>
    <xdr:to>
      <xdr:col>24</xdr:col>
      <xdr:colOff>114300</xdr:colOff>
      <xdr:row>98</xdr:row>
      <xdr:rowOff>96343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17620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140240</xdr:rowOff>
    </xdr:from>
    <xdr:to>
      <xdr:col>20</xdr:col>
      <xdr:colOff>38100</xdr:colOff>
      <xdr:row>98</xdr:row>
      <xdr:rowOff>70390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86917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4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1688</xdr:rowOff>
    </xdr:from>
    <xdr:to>
      <xdr:col>15</xdr:col>
      <xdr:colOff>101600</xdr:colOff>
      <xdr:row>98</xdr:row>
      <xdr:rowOff>103288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119815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17698</xdr:rowOff>
    </xdr:from>
    <xdr:to>
      <xdr:col>10</xdr:col>
      <xdr:colOff>165100</xdr:colOff>
      <xdr:row>98</xdr:row>
      <xdr:rowOff>119298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135825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31824</xdr:rowOff>
    </xdr:from>
    <xdr:to>
      <xdr:col>6</xdr:col>
      <xdr:colOff>38100</xdr:colOff>
      <xdr:row>98</xdr:row>
      <xdr:rowOff>133424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149951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60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102004</xdr:rowOff>
    </xdr:from>
    <xdr:to>
      <xdr:col>55</xdr:col>
      <xdr:colOff>0</xdr:colOff>
      <xdr:row>58</xdr:row>
      <xdr:rowOff>102206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6104"/>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87118</xdr:rowOff>
    </xdr:from>
    <xdr:to>
      <xdr:col>50</xdr:col>
      <xdr:colOff>114300</xdr:colOff>
      <xdr:row>58</xdr:row>
      <xdr:rowOff>102206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3121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87118</xdr:rowOff>
    </xdr:from>
    <xdr:to>
      <xdr:col>45</xdr:col>
      <xdr:colOff>177800</xdr:colOff>
      <xdr:row>58</xdr:row>
      <xdr:rowOff>97165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1218"/>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97165</xdr:rowOff>
    </xdr:from>
    <xdr:to>
      <xdr:col>41</xdr:col>
      <xdr:colOff>50800</xdr:colOff>
      <xdr:row>58</xdr:row>
      <xdr:rowOff>105894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1265"/>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51204</xdr:rowOff>
    </xdr:from>
    <xdr:to>
      <xdr:col>55</xdr:col>
      <xdr:colOff>50800</xdr:colOff>
      <xdr:row>58</xdr:row>
      <xdr:rowOff>152804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137581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51406</xdr:rowOff>
    </xdr:from>
    <xdr:to>
      <xdr:col>50</xdr:col>
      <xdr:colOff>165100</xdr:colOff>
      <xdr:row>58</xdr:row>
      <xdr:rowOff>153006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144133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36318</xdr:rowOff>
    </xdr:from>
    <xdr:to>
      <xdr:col>46</xdr:col>
      <xdr:colOff>38100</xdr:colOff>
      <xdr:row>58</xdr:row>
      <xdr:rowOff>137918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129045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46365</xdr:rowOff>
    </xdr:from>
    <xdr:to>
      <xdr:col>41</xdr:col>
      <xdr:colOff>101600</xdr:colOff>
      <xdr:row>58</xdr:row>
      <xdr:rowOff>147965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55094</xdr:rowOff>
    </xdr:from>
    <xdr:to>
      <xdr:col>36</xdr:col>
      <xdr:colOff>165100</xdr:colOff>
      <xdr:row>58</xdr:row>
      <xdr:rowOff>156694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147821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50809</xdr:rowOff>
    </xdr:from>
    <xdr:to>
      <xdr:col>55</xdr:col>
      <xdr:colOff>0</xdr:colOff>
      <xdr:row>78</xdr:row>
      <xdr:rowOff>63736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3909"/>
          <a:ext cx="838200" cy="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152544</xdr:rowOff>
    </xdr:from>
    <xdr:to>
      <xdr:col>50</xdr:col>
      <xdr:colOff>114300</xdr:colOff>
      <xdr:row>78</xdr:row>
      <xdr:rowOff>63736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54194"/>
          <a:ext cx="8890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152544</xdr:rowOff>
    </xdr:from>
    <xdr:to>
      <xdr:col>45</xdr:col>
      <xdr:colOff>177800</xdr:colOff>
      <xdr:row>77</xdr:row>
      <xdr:rowOff>168411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4194"/>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168411</xdr:rowOff>
    </xdr:from>
    <xdr:to>
      <xdr:col>41</xdr:col>
      <xdr:colOff>50800</xdr:colOff>
      <xdr:row>78</xdr:row>
      <xdr:rowOff>96365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0061"/>
          <a:ext cx="8890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xdr:rowOff>
    </xdr:from>
    <xdr:to>
      <xdr:col>55</xdr:col>
      <xdr:colOff>50800</xdr:colOff>
      <xdr:row>78</xdr:row>
      <xdr:rowOff>101609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149886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12936</xdr:rowOff>
    </xdr:from>
    <xdr:to>
      <xdr:col>50</xdr:col>
      <xdr:colOff>165100</xdr:colOff>
      <xdr:row>78</xdr:row>
      <xdr:rowOff>114536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101744</xdr:rowOff>
    </xdr:from>
    <xdr:to>
      <xdr:col>46</xdr:col>
      <xdr:colOff>38100</xdr:colOff>
      <xdr:row>78</xdr:row>
      <xdr:rowOff>31894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117611</xdr:rowOff>
    </xdr:from>
    <xdr:to>
      <xdr:col>41</xdr:col>
      <xdr:colOff>101600</xdr:colOff>
      <xdr:row>78</xdr:row>
      <xdr:rowOff>47761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64288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45565</xdr:rowOff>
    </xdr:from>
    <xdr:to>
      <xdr:col>36</xdr:col>
      <xdr:colOff>165100</xdr:colOff>
      <xdr:row>78</xdr:row>
      <xdr:rowOff>147165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163692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15534</xdr:rowOff>
    </xdr:from>
    <xdr:to>
      <xdr:col>55</xdr:col>
      <xdr:colOff>0</xdr:colOff>
      <xdr:row>97</xdr:row>
      <xdr:rowOff>78783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46184"/>
          <a:ext cx="838200" cy="6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78783</xdr:rowOff>
    </xdr:from>
    <xdr:to>
      <xdr:col>50</xdr:col>
      <xdr:colOff>114300</xdr:colOff>
      <xdr:row>97</xdr:row>
      <xdr:rowOff>90103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09433"/>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88562</xdr:rowOff>
    </xdr:from>
    <xdr:to>
      <xdr:col>45</xdr:col>
      <xdr:colOff>177800</xdr:colOff>
      <xdr:row>97</xdr:row>
      <xdr:rowOff>90103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1921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66091</xdr:rowOff>
    </xdr:from>
    <xdr:to>
      <xdr:col>41</xdr:col>
      <xdr:colOff>50800</xdr:colOff>
      <xdr:row>97</xdr:row>
      <xdr:rowOff>88562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674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136184</xdr:rowOff>
    </xdr:from>
    <xdr:to>
      <xdr:col>55</xdr:col>
      <xdr:colOff>50800</xdr:colOff>
      <xdr:row>97</xdr:row>
      <xdr:rowOff>66334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114611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27983</xdr:rowOff>
    </xdr:from>
    <xdr:to>
      <xdr:col>50</xdr:col>
      <xdr:colOff>165100</xdr:colOff>
      <xdr:row>97</xdr:row>
      <xdr:rowOff>129583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120710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39303</xdr:rowOff>
    </xdr:from>
    <xdr:to>
      <xdr:col>46</xdr:col>
      <xdr:colOff>38100</xdr:colOff>
      <xdr:row>97</xdr:row>
      <xdr:rowOff>140903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132030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37762</xdr:rowOff>
    </xdr:from>
    <xdr:to>
      <xdr:col>41</xdr:col>
      <xdr:colOff>101600</xdr:colOff>
      <xdr:row>97</xdr:row>
      <xdr:rowOff>139362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130489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15291</xdr:rowOff>
    </xdr:from>
    <xdr:to>
      <xdr:col>36</xdr:col>
      <xdr:colOff>165100</xdr:colOff>
      <xdr:row>97</xdr:row>
      <xdr:rowOff>116891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108018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19590</xdr:rowOff>
    </xdr:from>
    <xdr:to>
      <xdr:col>85</xdr:col>
      <xdr:colOff>127000</xdr:colOff>
      <xdr:row>34</xdr:row>
      <xdr:rowOff>80988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334540"/>
          <a:ext cx="838200" cy="5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168999</xdr:rowOff>
    </xdr:from>
    <xdr:to>
      <xdr:col>81</xdr:col>
      <xdr:colOff>50800</xdr:colOff>
      <xdr:row>34</xdr:row>
      <xdr:rowOff>80988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26849"/>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168999</xdr:rowOff>
    </xdr:from>
    <xdr:to>
      <xdr:col>76</xdr:col>
      <xdr:colOff>114300</xdr:colOff>
      <xdr:row>35</xdr:row>
      <xdr:rowOff>92532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26849"/>
          <a:ext cx="889000" cy="2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88017</xdr:rowOff>
    </xdr:from>
    <xdr:to>
      <xdr:col>71</xdr:col>
      <xdr:colOff>177800</xdr:colOff>
      <xdr:row>35</xdr:row>
      <xdr:rowOff>92532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088767"/>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140240</xdr:rowOff>
    </xdr:from>
    <xdr:to>
      <xdr:col>85</xdr:col>
      <xdr:colOff>177800</xdr:colOff>
      <xdr:row>31</xdr:row>
      <xdr:rowOff>70390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2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93267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23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30188</xdr:rowOff>
    </xdr:from>
    <xdr:to>
      <xdr:col>81</xdr:col>
      <xdr:colOff>101600</xdr:colOff>
      <xdr:row>34</xdr:row>
      <xdr:rowOff>131788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148315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118199</xdr:rowOff>
    </xdr:from>
    <xdr:to>
      <xdr:col>76</xdr:col>
      <xdr:colOff>165100</xdr:colOff>
      <xdr:row>34</xdr:row>
      <xdr:rowOff>48349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64876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41732</xdr:rowOff>
    </xdr:from>
    <xdr:to>
      <xdr:col>72</xdr:col>
      <xdr:colOff>38100</xdr:colOff>
      <xdr:row>35</xdr:row>
      <xdr:rowOff>143332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159859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37217</xdr:rowOff>
    </xdr:from>
    <xdr:to>
      <xdr:col>67</xdr:col>
      <xdr:colOff>101600</xdr:colOff>
      <xdr:row>35</xdr:row>
      <xdr:rowOff>138817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155344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24695</xdr:rowOff>
    </xdr:from>
    <xdr:to>
      <xdr:col>85</xdr:col>
      <xdr:colOff>127000</xdr:colOff>
      <xdr:row>57</xdr:row>
      <xdr:rowOff>138614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54445"/>
          <a:ext cx="8382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24695</xdr:rowOff>
    </xdr:from>
    <xdr:to>
      <xdr:col>81</xdr:col>
      <xdr:colOff>50800</xdr:colOff>
      <xdr:row>55</xdr:row>
      <xdr:rowOff>46961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54445"/>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46961</xdr:rowOff>
    </xdr:from>
    <xdr:to>
      <xdr:col>76</xdr:col>
      <xdr:colOff>114300</xdr:colOff>
      <xdr:row>56</xdr:row>
      <xdr:rowOff>48051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76711"/>
          <a:ext cx="889000" cy="1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48051</xdr:rowOff>
    </xdr:from>
    <xdr:to>
      <xdr:col>71</xdr:col>
      <xdr:colOff>177800</xdr:colOff>
      <xdr:row>57</xdr:row>
      <xdr:rowOff>14797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49251"/>
          <a:ext cx="889000" cy="1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87814</xdr:rowOff>
    </xdr:from>
    <xdr:to>
      <xdr:col>85</xdr:col>
      <xdr:colOff>177800</xdr:colOff>
      <xdr:row>58</xdr:row>
      <xdr:rowOff>17964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145345</xdr:rowOff>
    </xdr:from>
    <xdr:to>
      <xdr:col>81</xdr:col>
      <xdr:colOff>101600</xdr:colOff>
      <xdr:row>55</xdr:row>
      <xdr:rowOff>75495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92022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17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167611</xdr:rowOff>
    </xdr:from>
    <xdr:to>
      <xdr:col>76</xdr:col>
      <xdr:colOff>165100</xdr:colOff>
      <xdr:row>55</xdr:row>
      <xdr:rowOff>97761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114288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168701</xdr:rowOff>
    </xdr:from>
    <xdr:to>
      <xdr:col>72</xdr:col>
      <xdr:colOff>38100</xdr:colOff>
      <xdr:row>56</xdr:row>
      <xdr:rowOff>98851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115378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3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135447</xdr:rowOff>
    </xdr:from>
    <xdr:to>
      <xdr:col>67</xdr:col>
      <xdr:colOff>101600</xdr:colOff>
      <xdr:row>57</xdr:row>
      <xdr:rowOff>65597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82124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21918</xdr:rowOff>
    </xdr:from>
    <xdr:to>
      <xdr:col>85</xdr:col>
      <xdr:colOff>127000</xdr:colOff>
      <xdr:row>79</xdr:row>
      <xdr:rowOff>30772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6468"/>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25667</xdr:rowOff>
    </xdr:from>
    <xdr:to>
      <xdr:col>81</xdr:col>
      <xdr:colOff>50800</xdr:colOff>
      <xdr:row>79</xdr:row>
      <xdr:rowOff>30772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02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17818</xdr:rowOff>
    </xdr:from>
    <xdr:to>
      <xdr:col>76</xdr:col>
      <xdr:colOff>114300</xdr:colOff>
      <xdr:row>79</xdr:row>
      <xdr:rowOff>25667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6236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46248</xdr:rowOff>
    </xdr:from>
    <xdr:to>
      <xdr:col>71</xdr:col>
      <xdr:colOff>177800</xdr:colOff>
      <xdr:row>79</xdr:row>
      <xdr:rowOff>17818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19348"/>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142568</xdr:rowOff>
    </xdr:from>
    <xdr:to>
      <xdr:col>85</xdr:col>
      <xdr:colOff>177800</xdr:colOff>
      <xdr:row>79</xdr:row>
      <xdr:rowOff>72718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151422</xdr:rowOff>
    </xdr:from>
    <xdr:to>
      <xdr:col>81</xdr:col>
      <xdr:colOff>101600</xdr:colOff>
      <xdr:row>79</xdr:row>
      <xdr:rowOff>81572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146317</xdr:rowOff>
    </xdr:from>
    <xdr:to>
      <xdr:col>76</xdr:col>
      <xdr:colOff>165100</xdr:colOff>
      <xdr:row>79</xdr:row>
      <xdr:rowOff>76467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67594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138468</xdr:rowOff>
    </xdr:from>
    <xdr:to>
      <xdr:col>72</xdr:col>
      <xdr:colOff>38100</xdr:colOff>
      <xdr:row>79</xdr:row>
      <xdr:rowOff>68618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59745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166898</xdr:rowOff>
    </xdr:from>
    <xdr:to>
      <xdr:col>67</xdr:col>
      <xdr:colOff>101600</xdr:colOff>
      <xdr:row>78</xdr:row>
      <xdr:rowOff>97048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113575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68461</xdr:rowOff>
    </xdr:from>
    <xdr:to>
      <xdr:col>85</xdr:col>
      <xdr:colOff>127000</xdr:colOff>
      <xdr:row>97</xdr:row>
      <xdr:rowOff>83567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99111"/>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34697</xdr:rowOff>
    </xdr:from>
    <xdr:to>
      <xdr:col>81</xdr:col>
      <xdr:colOff>50800</xdr:colOff>
      <xdr:row>97</xdr:row>
      <xdr:rowOff>68461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6534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34697</xdr:rowOff>
    </xdr:from>
    <xdr:to>
      <xdr:col>76</xdr:col>
      <xdr:colOff>114300</xdr:colOff>
      <xdr:row>97</xdr:row>
      <xdr:rowOff>51476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65347"/>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51476</xdr:rowOff>
    </xdr:from>
    <xdr:to>
      <xdr:col>71</xdr:col>
      <xdr:colOff>177800</xdr:colOff>
      <xdr:row>97</xdr:row>
      <xdr:rowOff>74507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2126"/>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32767</xdr:rowOff>
    </xdr:from>
    <xdr:to>
      <xdr:col>85</xdr:col>
      <xdr:colOff>177800</xdr:colOff>
      <xdr:row>97</xdr:row>
      <xdr:rowOff>134367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17661</xdr:rowOff>
    </xdr:from>
    <xdr:to>
      <xdr:col>81</xdr:col>
      <xdr:colOff>101600</xdr:colOff>
      <xdr:row>97</xdr:row>
      <xdr:rowOff>119261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110388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155347</xdr:rowOff>
    </xdr:from>
    <xdr:to>
      <xdr:col>76</xdr:col>
      <xdr:colOff>165100</xdr:colOff>
      <xdr:row>97</xdr:row>
      <xdr:rowOff>85497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102024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676</xdr:rowOff>
    </xdr:from>
    <xdr:to>
      <xdr:col>72</xdr:col>
      <xdr:colOff>38100</xdr:colOff>
      <xdr:row>97</xdr:row>
      <xdr:rowOff>102276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118803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23707</xdr:rowOff>
    </xdr:from>
    <xdr:to>
      <xdr:col>67</xdr:col>
      <xdr:colOff>101600</xdr:colOff>
      <xdr:row>97</xdr:row>
      <xdr:rowOff>125307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141834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住民一人当たりの歳出額は</a:t>
          </a:r>
          <a:r>
            <a:rPr kumimoji="1" lang="en-US" altLang="ja-JP" sz="900">
              <a:latin typeface="ＭＳ Ｐゴシック" panose="020B0600070205080204" pitchFamily="50" charset="-128"/>
              <a:ea typeface="ＭＳ Ｐゴシック" panose="020B0600070205080204" pitchFamily="50" charset="-128"/>
            </a:rPr>
            <a:t>947,275</a:t>
          </a:r>
          <a:r>
            <a:rPr kumimoji="1" lang="ja-JP" altLang="en-US" sz="900">
              <a:latin typeface="ＭＳ Ｐゴシック" panose="020B0600070205080204" pitchFamily="50" charset="-128"/>
              <a:ea typeface="ＭＳ Ｐゴシック" panose="020B0600070205080204" pitchFamily="50" charset="-128"/>
            </a:rPr>
            <a:t>円であり目的別の主な構成項目は次のとおりである。総務費</a:t>
          </a:r>
          <a:r>
            <a:rPr kumimoji="1" lang="en-US" altLang="ja-JP" sz="900">
              <a:latin typeface="ＭＳ Ｐゴシック" panose="020B0600070205080204" pitchFamily="50" charset="-128"/>
              <a:ea typeface="ＭＳ Ｐゴシック" panose="020B0600070205080204" pitchFamily="50" charset="-128"/>
            </a:rPr>
            <a:t>224,500</a:t>
          </a:r>
          <a:r>
            <a:rPr kumimoji="1" lang="ja-JP" altLang="en-US" sz="900">
              <a:latin typeface="ＭＳ Ｐゴシック" panose="020B0600070205080204" pitchFamily="50" charset="-128"/>
              <a:ea typeface="ＭＳ Ｐゴシック" panose="020B0600070205080204" pitchFamily="50" charset="-128"/>
            </a:rPr>
            <a:t>円、民生費</a:t>
          </a:r>
          <a:r>
            <a:rPr kumimoji="1" lang="en-US" altLang="ja-JP" sz="900">
              <a:latin typeface="ＭＳ Ｐゴシック" panose="020B0600070205080204" pitchFamily="50" charset="-128"/>
              <a:ea typeface="ＭＳ Ｐゴシック" panose="020B0600070205080204" pitchFamily="50" charset="-128"/>
            </a:rPr>
            <a:t>199,416</a:t>
          </a:r>
          <a:r>
            <a:rPr kumimoji="1" lang="ja-JP" altLang="en-US" sz="900">
              <a:latin typeface="ＭＳ Ｐゴシック" panose="020B0600070205080204" pitchFamily="50" charset="-128"/>
              <a:ea typeface="ＭＳ Ｐゴシック" panose="020B0600070205080204" pitchFamily="50" charset="-128"/>
            </a:rPr>
            <a:t>円、衛生費</a:t>
          </a:r>
          <a:r>
            <a:rPr kumimoji="1" lang="en-US" altLang="ja-JP" sz="900">
              <a:latin typeface="ＭＳ Ｐゴシック" panose="020B0600070205080204" pitchFamily="50" charset="-128"/>
              <a:ea typeface="ＭＳ Ｐゴシック" panose="020B0600070205080204" pitchFamily="50" charset="-128"/>
            </a:rPr>
            <a:t>134,139</a:t>
          </a:r>
          <a:r>
            <a:rPr kumimoji="1" lang="ja-JP" altLang="en-US" sz="900">
              <a:latin typeface="ＭＳ Ｐゴシック" panose="020B0600070205080204" pitchFamily="50" charset="-128"/>
              <a:ea typeface="ＭＳ Ｐゴシック" panose="020B0600070205080204" pitchFamily="50" charset="-128"/>
            </a:rPr>
            <a:t>円、消防費</a:t>
          </a:r>
          <a:r>
            <a:rPr kumimoji="1" lang="en-US" altLang="ja-JP" sz="900">
              <a:latin typeface="ＭＳ Ｐゴシック" panose="020B0600070205080204" pitchFamily="50" charset="-128"/>
              <a:ea typeface="ＭＳ Ｐゴシック" panose="020B0600070205080204" pitchFamily="50" charset="-128"/>
            </a:rPr>
            <a:t>93,305</a:t>
          </a:r>
          <a:r>
            <a:rPr kumimoji="1" lang="ja-JP" altLang="en-US" sz="900">
              <a:latin typeface="ＭＳ Ｐゴシック" panose="020B0600070205080204" pitchFamily="50" charset="-128"/>
              <a:ea typeface="ＭＳ Ｐゴシック" panose="020B0600070205080204" pitchFamily="50" charset="-128"/>
            </a:rPr>
            <a:t>円、公債費</a:t>
          </a:r>
          <a:r>
            <a:rPr kumimoji="1" lang="en-US" altLang="ja-JP" sz="900">
              <a:latin typeface="ＭＳ Ｐゴシック" panose="020B0600070205080204" pitchFamily="50" charset="-128"/>
              <a:ea typeface="ＭＳ Ｐゴシック" panose="020B0600070205080204" pitchFamily="50" charset="-128"/>
            </a:rPr>
            <a:t>79,733</a:t>
          </a:r>
          <a:r>
            <a:rPr kumimoji="1" lang="ja-JP" altLang="en-US" sz="900">
              <a:latin typeface="ＭＳ Ｐゴシック" panose="020B0600070205080204" pitchFamily="50" charset="-128"/>
              <a:ea typeface="ＭＳ Ｐゴシック" panose="020B0600070205080204" pitchFamily="50" charset="-128"/>
            </a:rPr>
            <a:t>円となっている。</a:t>
          </a:r>
        </a:p>
        <a:p>
          <a:r>
            <a:rPr kumimoji="1" lang="ja-JP" altLang="en-US" sz="900">
              <a:latin typeface="ＭＳ Ｐゴシック" panose="020B0600070205080204" pitchFamily="50" charset="-128"/>
              <a:ea typeface="ＭＳ Ｐゴシック" panose="020B0600070205080204" pitchFamily="50" charset="-128"/>
            </a:rPr>
            <a:t>議会費は、前年度新型コロナウイルス感染症対策のための施設の整備を行ったが、今年度は経常的な費用のみため</a:t>
          </a:r>
          <a:r>
            <a:rPr kumimoji="1" lang="en-US" altLang="ja-JP" sz="900">
              <a:latin typeface="ＭＳ Ｐゴシック" panose="020B0600070205080204" pitchFamily="50" charset="-128"/>
              <a:ea typeface="ＭＳ Ｐゴシック" panose="020B0600070205080204" pitchFamily="50" charset="-128"/>
            </a:rPr>
            <a:t>747</a:t>
          </a:r>
          <a:r>
            <a:rPr kumimoji="1" lang="ja-JP" altLang="en-US" sz="900">
              <a:latin typeface="ＭＳ Ｐゴシック" panose="020B0600070205080204" pitchFamily="50" charset="-128"/>
              <a:ea typeface="ＭＳ Ｐゴシック" panose="020B0600070205080204" pitchFamily="50" charset="-128"/>
            </a:rPr>
            <a:t>円減少した。</a:t>
          </a:r>
        </a:p>
        <a:p>
          <a:r>
            <a:rPr kumimoji="1" lang="ja-JP" altLang="en-US" sz="900">
              <a:latin typeface="ＭＳ Ｐゴシック" panose="020B0600070205080204" pitchFamily="50" charset="-128"/>
              <a:ea typeface="ＭＳ Ｐゴシック" panose="020B0600070205080204" pitchFamily="50" charset="-128"/>
            </a:rPr>
            <a:t>総務費は、庁舎整備の財源のための基金積立金、物価高騰対策事費業の増により</a:t>
          </a:r>
          <a:r>
            <a:rPr kumimoji="1" lang="en-US" altLang="ja-JP" sz="900">
              <a:latin typeface="ＭＳ Ｐゴシック" panose="020B0600070205080204" pitchFamily="50" charset="-128"/>
              <a:ea typeface="ＭＳ Ｐゴシック" panose="020B0600070205080204" pitchFamily="50" charset="-128"/>
            </a:rPr>
            <a:t>53,290</a:t>
          </a:r>
          <a:r>
            <a:rPr kumimoji="1" lang="ja-JP" altLang="en-US" sz="900">
              <a:latin typeface="ＭＳ Ｐゴシック" panose="020B0600070205080204" pitchFamily="50" charset="-128"/>
              <a:ea typeface="ＭＳ Ｐゴシック" panose="020B0600070205080204" pitchFamily="50" charset="-128"/>
            </a:rPr>
            <a:t>円の増加となった。</a:t>
          </a:r>
        </a:p>
        <a:p>
          <a:r>
            <a:rPr kumimoji="1" lang="ja-JP" altLang="en-US" sz="900">
              <a:latin typeface="ＭＳ Ｐゴシック" panose="020B0600070205080204" pitchFamily="50" charset="-128"/>
              <a:ea typeface="ＭＳ Ｐゴシック" panose="020B0600070205080204" pitchFamily="50" charset="-128"/>
            </a:rPr>
            <a:t>民生費は、ほぼ類似団体平均並みで推移してており、令和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年度は住民税非課税世帯や子育て世帯等への臨時特別給付金事業費の減により</a:t>
          </a:r>
          <a:r>
            <a:rPr kumimoji="1" lang="en-US" altLang="ja-JP" sz="900">
              <a:latin typeface="ＭＳ Ｐゴシック" panose="020B0600070205080204" pitchFamily="50" charset="-128"/>
              <a:ea typeface="ＭＳ Ｐゴシック" panose="020B0600070205080204" pitchFamily="50" charset="-128"/>
            </a:rPr>
            <a:t>6,726</a:t>
          </a:r>
          <a:r>
            <a:rPr kumimoji="1" lang="ja-JP" altLang="en-US" sz="900">
              <a:latin typeface="ＭＳ Ｐゴシック" panose="020B0600070205080204" pitchFamily="50" charset="-128"/>
              <a:ea typeface="ＭＳ Ｐゴシック" panose="020B0600070205080204" pitchFamily="50" charset="-128"/>
            </a:rPr>
            <a:t>円減少した。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衛生費は、新型コロナワクチン接種事業費、水道事業特別会計操出金等の減により</a:t>
          </a:r>
          <a:r>
            <a:rPr kumimoji="1" lang="en-US" altLang="ja-JP" sz="900">
              <a:latin typeface="ＭＳ Ｐゴシック" panose="020B0600070205080204" pitchFamily="50" charset="-128"/>
              <a:ea typeface="ＭＳ Ｐゴシック" panose="020B0600070205080204" pitchFamily="50" charset="-128"/>
            </a:rPr>
            <a:t>20,436</a:t>
          </a:r>
          <a:r>
            <a:rPr kumimoji="1" lang="ja-JP" altLang="en-US" sz="900">
              <a:latin typeface="ＭＳ Ｐゴシック" panose="020B0600070205080204" pitchFamily="50" charset="-128"/>
              <a:ea typeface="ＭＳ Ｐゴシック" panose="020B0600070205080204" pitchFamily="50" charset="-128"/>
            </a:rPr>
            <a:t>円減少したが、南和広域医療企業団や吉野広域行政組合への負担金、水道事業特別会計への操出金、住民生活に必要不可欠なごみ処理、し尿収集事業などが含まれ類似団体平均と比べ高い状況となっている。	</a:t>
          </a:r>
        </a:p>
        <a:p>
          <a:r>
            <a:rPr kumimoji="1" lang="ja-JP" altLang="en-US" sz="900">
              <a:latin typeface="ＭＳ Ｐゴシック" panose="020B0600070205080204" pitchFamily="50" charset="-128"/>
              <a:ea typeface="ＭＳ Ｐゴシック" panose="020B0600070205080204" pitchFamily="50" charset="-128"/>
            </a:rPr>
            <a:t>消防費は、防災行政無線のデジタル化のため整備を行ったことにより</a:t>
          </a:r>
          <a:r>
            <a:rPr kumimoji="1" lang="en-US" altLang="ja-JP" sz="900">
              <a:latin typeface="ＭＳ Ｐゴシック" panose="020B0600070205080204" pitchFamily="50" charset="-128"/>
              <a:ea typeface="ＭＳ Ｐゴシック" panose="020B0600070205080204" pitchFamily="50" charset="-128"/>
            </a:rPr>
            <a:t>54,618</a:t>
          </a:r>
          <a:r>
            <a:rPr kumimoji="1" lang="ja-JP" altLang="en-US" sz="900">
              <a:latin typeface="ＭＳ Ｐゴシック" panose="020B0600070205080204" pitchFamily="50" charset="-128"/>
              <a:ea typeface="ＭＳ Ｐゴシック" panose="020B0600070205080204" pitchFamily="50" charset="-128"/>
            </a:rPr>
            <a:t>円の大幅な増加となった。</a:t>
          </a:r>
        </a:p>
        <a:p>
          <a:r>
            <a:rPr kumimoji="1" lang="ja-JP" altLang="en-US" sz="900">
              <a:latin typeface="ＭＳ Ｐゴシック" panose="020B0600070205080204" pitchFamily="50" charset="-128"/>
              <a:ea typeface="ＭＳ Ｐゴシック" panose="020B0600070205080204" pitchFamily="50" charset="-128"/>
            </a:rPr>
            <a:t>教育費は、令和元年から令和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年度まで小中一貫教育校の校舎を建設したことにより大幅に増加したが、令和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年度では減少し類似団体平均を下回った。</a:t>
          </a:r>
        </a:p>
        <a:p>
          <a:r>
            <a:rPr kumimoji="1" lang="ja-JP" altLang="en-US" sz="900">
              <a:latin typeface="ＭＳ Ｐゴシック" panose="020B0600070205080204" pitchFamily="50" charset="-128"/>
              <a:ea typeface="ＭＳ Ｐゴシック" panose="020B0600070205080204" pitchFamily="50" charset="-128"/>
            </a:rPr>
            <a:t>公債費は、以前の中学校建設、ケーブルテレビデジタル化等の大型事業の財源とした地方債の償還が終了したため今年度は減少したが、次年度以降は</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年度以降に大型事業の財源として多額の借入れを行ったことで増加となる見込みである。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年度については、普通交付税の増加に等より、実質収支は黒字となった。また、実質単年度収支でも今年度は財政調整基金の取崩し回避により黒字となった。</a:t>
          </a:r>
        </a:p>
        <a:p>
          <a:r>
            <a:rPr kumimoji="1" lang="ja-JP" altLang="en-US" sz="1400">
              <a:latin typeface="ＭＳ ゴシック" pitchFamily="49" charset="-128"/>
              <a:ea typeface="ＭＳ ゴシック" pitchFamily="49" charset="-128"/>
            </a:rPr>
            <a:t>今後も、事務事業の見直し、統廃合などの合理化等の行財政改革を推進し、歳出の削減、健全な行政運営に努めていく。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ついては、全ての会計において黒字であったが、水道事業等の公営企業会計については人口減少等により収入が減少し、施設の老朽化、物価高騰等のため経費の増加が見込まれる状況である。これらの会計は独立採算制が原則であるため、使用料の値上げ等適正な収入の確保が必要である。</a:t>
          </a:r>
        </a:p>
        <a:p>
          <a:r>
            <a:rPr kumimoji="1" lang="ja-JP" altLang="en-US" sz="1400">
              <a:latin typeface="ＭＳ ゴシック" pitchFamily="49" charset="-128"/>
              <a:ea typeface="ＭＳ ゴシック" pitchFamily="49" charset="-128"/>
            </a:rPr>
            <a:t>介護保険特別会計、後期高齢者医療特別会計等については高齢化により給付費等が増加してきており今後も一般会計からの負担が増加する見込みである。</a:t>
          </a:r>
        </a:p>
        <a:p>
          <a:r>
            <a:rPr kumimoji="1" lang="ja-JP" altLang="en-US" sz="1400">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指点していく方針であるが、今後も普通交付税を含めた一般財源は減少していくと見込まれ、各特別会計を適切に運営していく観点からも受益者の負担水準を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6402587</v>
      </c>
      <c r="BO4" s="415"/>
      <c r="BP4" s="415"/>
      <c r="BQ4" s="415"/>
      <c r="BR4" s="415"/>
      <c r="BS4" s="415"/>
      <c r="BT4" s="415"/>
      <c r="BU4" s="416"/>
      <c r="BV4" s="414">
        <v>7047463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13.7</v>
      </c>
      <c r="CU4" s="589"/>
      <c r="CV4" s="589"/>
      <c r="CW4" s="589"/>
      <c r="CX4" s="589"/>
      <c r="CY4" s="589"/>
      <c r="CZ4" s="589"/>
      <c r="DA4" s="590"/>
      <c r="DB4" s="588">
        <v>16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5921416</v>
      </c>
      <c r="BO5" s="420"/>
      <c r="BP5" s="420"/>
      <c r="BQ5" s="420"/>
      <c r="BR5" s="420"/>
      <c r="BS5" s="420"/>
      <c r="BT5" s="420"/>
      <c r="BU5" s="421"/>
      <c r="BV5" s="419">
        <v>6452184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85.8</v>
      </c>
      <c r="CU5" s="390"/>
      <c r="CV5" s="390"/>
      <c r="CW5" s="390"/>
      <c r="CX5" s="390"/>
      <c r="CY5" s="390"/>
      <c r="CZ5" s="390"/>
      <c r="DA5" s="391"/>
      <c r="DB5" s="389">
        <v>85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481171</v>
      </c>
      <c r="BO6" s="420"/>
      <c r="BP6" s="420"/>
      <c r="BQ6" s="420"/>
      <c r="BR6" s="420"/>
      <c r="BS6" s="420"/>
      <c r="BT6" s="420"/>
      <c r="BU6" s="421"/>
      <c r="BV6" s="419">
        <v>595279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86.6</v>
      </c>
      <c r="CU6" s="563"/>
      <c r="CV6" s="563"/>
      <c r="CW6" s="563"/>
      <c r="CX6" s="563"/>
      <c r="CY6" s="563"/>
      <c r="CZ6" s="563"/>
      <c r="DA6" s="564"/>
      <c r="DB6" s="562">
        <v>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5819</v>
      </c>
      <c r="BO7" s="420"/>
      <c r="BP7" s="420"/>
      <c r="BQ7" s="420"/>
      <c r="BR7" s="420"/>
      <c r="BS7" s="420"/>
      <c r="BT7" s="420"/>
      <c r="BU7" s="421"/>
      <c r="BV7" s="419">
        <v>8297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3476109</v>
      </c>
      <c r="CU7" s="420"/>
      <c r="CV7" s="420"/>
      <c r="CW7" s="420"/>
      <c r="CX7" s="420"/>
      <c r="CY7" s="420"/>
      <c r="CZ7" s="420"/>
      <c r="DA7" s="421"/>
      <c r="DB7" s="419">
        <v>3661351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475352</v>
      </c>
      <c r="BO8" s="420"/>
      <c r="BP8" s="420"/>
      <c r="BQ8" s="420"/>
      <c r="BR8" s="420"/>
      <c r="BS8" s="420"/>
      <c r="BT8" s="420"/>
      <c r="BU8" s="421"/>
      <c r="BV8" s="419">
        <v>586982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6229</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-111630</v>
      </c>
      <c r="BO9" s="420"/>
      <c r="BP9" s="420"/>
      <c r="BQ9" s="420"/>
      <c r="BR9" s="420"/>
      <c r="BS9" s="420"/>
      <c r="BT9" s="420"/>
      <c r="BU9" s="421"/>
      <c r="BV9" s="419">
        <v>275111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9.9</v>
      </c>
      <c r="CU9" s="390"/>
      <c r="CV9" s="390"/>
      <c r="CW9" s="390"/>
      <c r="CX9" s="390"/>
      <c r="CY9" s="390"/>
      <c r="CZ9" s="390"/>
      <c r="DA9" s="391"/>
      <c r="DB9" s="389">
        <v>11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7399</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119261</v>
      </c>
      <c r="BO10" s="420"/>
      <c r="BP10" s="420"/>
      <c r="BQ10" s="420"/>
      <c r="BR10" s="420"/>
      <c r="BS10" s="420"/>
      <c r="BT10" s="420"/>
      <c r="BU10" s="421"/>
      <c r="BV10" s="419">
        <v>180168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6251</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104</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6180</v>
      </c>
      <c r="S13" s="513"/>
      <c r="T13" s="513"/>
      <c r="U13" s="513"/>
      <c r="V13" s="514"/>
      <c r="W13" s="500" t="s">
        <v>142</v>
      </c>
      <c r="X13" s="442"/>
      <c r="Y13" s="442"/>
      <c r="Z13" s="442"/>
      <c r="AA13" s="442"/>
      <c r="AB13" s="443"/>
      <c r="AC13" s="395">
        <v>128</v>
      </c>
      <c r="AD13" s="396"/>
      <c r="AE13" s="396"/>
      <c r="AF13" s="396"/>
      <c r="AG13" s="397"/>
      <c r="AH13" s="395">
        <v>164</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7631</v>
      </c>
      <c r="BO13" s="420"/>
      <c r="BP13" s="420"/>
      <c r="BQ13" s="420"/>
      <c r="BR13" s="420"/>
      <c r="BS13" s="420"/>
      <c r="BT13" s="420"/>
      <c r="BU13" s="421"/>
      <c r="BV13" s="419">
        <v>455279</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6.7</v>
      </c>
      <c r="CU13" s="390"/>
      <c r="CV13" s="390"/>
      <c r="CW13" s="390"/>
      <c r="CX13" s="390"/>
      <c r="CY13" s="390"/>
      <c r="CZ13" s="390"/>
      <c r="DA13" s="391"/>
      <c r="DB13" s="389">
        <v>7.8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6471</v>
      </c>
      <c r="S14" s="513"/>
      <c r="T14" s="513"/>
      <c r="U14" s="513"/>
      <c r="V14" s="514"/>
      <c r="W14" s="515"/>
      <c r="X14" s="445"/>
      <c r="Y14" s="445"/>
      <c r="Z14" s="445"/>
      <c r="AA14" s="445"/>
      <c r="AB14" s="446"/>
      <c r="AC14" s="505">
        <v>4.5999999999999996</v>
      </c>
      <c r="AD14" s="506"/>
      <c r="AE14" s="506"/>
      <c r="AF14" s="506"/>
      <c r="AG14" s="507"/>
      <c r="AH14" s="505">
        <v>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70.7</v>
      </c>
      <c r="CU14" s="517"/>
      <c r="CV14" s="517"/>
      <c r="CW14" s="517"/>
      <c r="CX14" s="517"/>
      <c r="CY14" s="517"/>
      <c r="CZ14" s="517"/>
      <c r="DA14" s="518"/>
      <c r="DB14" s="516">
        <v>80.3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6401</v>
      </c>
      <c r="S15" s="513"/>
      <c r="T15" s="513"/>
      <c r="U15" s="513"/>
      <c r="V15" s="514"/>
      <c r="W15" s="500" t="s">
        <v>150</v>
      </c>
      <c r="X15" s="442"/>
      <c r="Y15" s="442"/>
      <c r="Z15" s="442"/>
      <c r="AA15" s="442"/>
      <c r="AB15" s="443"/>
      <c r="AC15" s="395">
        <v>883</v>
      </c>
      <c r="AD15" s="396"/>
      <c r="AE15" s="396"/>
      <c r="AF15" s="396"/>
      <c r="AG15" s="397"/>
      <c r="AH15" s="395">
        <v>1095</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809290</v>
      </c>
      <c r="BO15" s="415"/>
      <c r="BP15" s="415"/>
      <c r="BQ15" s="415"/>
      <c r="BR15" s="415"/>
      <c r="BS15" s="415"/>
      <c r="BT15" s="415"/>
      <c r="BU15" s="416"/>
      <c r="BV15" s="414">
        <v>803994</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31.7</v>
      </c>
      <c r="AD16" s="506"/>
      <c r="AE16" s="506"/>
      <c r="AF16" s="506"/>
      <c r="AG16" s="507"/>
      <c r="AH16" s="505">
        <v>33.4</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3239055</v>
      </c>
      <c r="BO16" s="420"/>
      <c r="BP16" s="420"/>
      <c r="BQ16" s="420"/>
      <c r="BR16" s="420"/>
      <c r="BS16" s="420"/>
      <c r="BT16" s="420"/>
      <c r="BU16" s="421"/>
      <c r="BV16" s="419">
        <v>3328990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1776</v>
      </c>
      <c r="AD17" s="396"/>
      <c r="AE17" s="396"/>
      <c r="AF17" s="396"/>
      <c r="AG17" s="397"/>
      <c r="AH17" s="395">
        <v>2015</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1013689</v>
      </c>
      <c r="BO17" s="420"/>
      <c r="BP17" s="420"/>
      <c r="BQ17" s="420"/>
      <c r="BR17" s="420"/>
      <c r="BS17" s="420"/>
      <c r="BT17" s="420"/>
      <c r="BU17" s="421"/>
      <c r="BV17" s="419">
        <v>1008045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95.65</v>
      </c>
      <c r="M18" s="474"/>
      <c r="N18" s="474"/>
      <c r="O18" s="474"/>
      <c r="P18" s="474"/>
      <c r="Q18" s="474"/>
      <c r="R18" s="475"/>
      <c r="S18" s="475"/>
      <c r="T18" s="475"/>
      <c r="U18" s="475"/>
      <c r="V18" s="476"/>
      <c r="W18" s="490"/>
      <c r="X18" s="491"/>
      <c r="Y18" s="491"/>
      <c r="Z18" s="491"/>
      <c r="AA18" s="491"/>
      <c r="AB18" s="501"/>
      <c r="AC18" s="383">
        <v>63.7</v>
      </c>
      <c r="AD18" s="384"/>
      <c r="AE18" s="384"/>
      <c r="AF18" s="384"/>
      <c r="AG18" s="477"/>
      <c r="AH18" s="383">
        <v>61.5</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3013653</v>
      </c>
      <c r="BO18" s="420"/>
      <c r="BP18" s="420"/>
      <c r="BQ18" s="420"/>
      <c r="BR18" s="420"/>
      <c r="BS18" s="420"/>
      <c r="BT18" s="420"/>
      <c r="BU18" s="421"/>
      <c r="BV18" s="419">
        <v>3141725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65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4785307</v>
      </c>
      <c r="BO19" s="420"/>
      <c r="BP19" s="420"/>
      <c r="BQ19" s="420"/>
      <c r="BR19" s="420"/>
      <c r="BS19" s="420"/>
      <c r="BT19" s="420"/>
      <c r="BU19" s="421"/>
      <c r="BV19" s="419">
        <v>4745470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2659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6318998</v>
      </c>
      <c r="BO22" s="415"/>
      <c r="BP22" s="415"/>
      <c r="BQ22" s="415"/>
      <c r="BR22" s="415"/>
      <c r="BS22" s="415"/>
      <c r="BT22" s="415"/>
      <c r="BU22" s="416"/>
      <c r="BV22" s="414">
        <v>6346848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6154735</v>
      </c>
      <c r="BO23" s="420"/>
      <c r="BP23" s="420"/>
      <c r="BQ23" s="420"/>
      <c r="BR23" s="420"/>
      <c r="BS23" s="420"/>
      <c r="BT23" s="420"/>
      <c r="BU23" s="421"/>
      <c r="BV23" s="419">
        <v>6137716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7470</v>
      </c>
      <c r="R24" s="396"/>
      <c r="S24" s="396"/>
      <c r="T24" s="396"/>
      <c r="U24" s="396"/>
      <c r="V24" s="397"/>
      <c r="W24" s="454"/>
      <c r="X24" s="436"/>
      <c r="Y24" s="437"/>
      <c r="Z24" s="392" t="s">
        <v>175</v>
      </c>
      <c r="AA24" s="393"/>
      <c r="AB24" s="393"/>
      <c r="AC24" s="393"/>
      <c r="AD24" s="393"/>
      <c r="AE24" s="393"/>
      <c r="AF24" s="393"/>
      <c r="AG24" s="394"/>
      <c r="AH24" s="395">
        <v>115</v>
      </c>
      <c r="AI24" s="396"/>
      <c r="AJ24" s="396"/>
      <c r="AK24" s="396"/>
      <c r="AL24" s="397"/>
      <c r="AM24" s="395">
        <v>343160</v>
      </c>
      <c r="AN24" s="396"/>
      <c r="AO24" s="396"/>
      <c r="AP24" s="396"/>
      <c r="AQ24" s="396"/>
      <c r="AR24" s="397"/>
      <c r="AS24" s="395">
        <v>2984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4532340</v>
      </c>
      <c r="BO24" s="420"/>
      <c r="BP24" s="420"/>
      <c r="BQ24" s="420"/>
      <c r="BR24" s="420"/>
      <c r="BS24" s="420"/>
      <c r="BT24" s="420"/>
      <c r="BU24" s="421"/>
      <c r="BV24" s="419">
        <v>4388883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6165</v>
      </c>
      <c r="R25" s="396"/>
      <c r="S25" s="396"/>
      <c r="T25" s="396"/>
      <c r="U25" s="396"/>
      <c r="V25" s="397"/>
      <c r="W25" s="454"/>
      <c r="X25" s="436"/>
      <c r="Y25" s="437"/>
      <c r="Z25" s="392" t="s">
        <v>178</v>
      </c>
      <c r="AA25" s="393"/>
      <c r="AB25" s="393"/>
      <c r="AC25" s="393"/>
      <c r="AD25" s="393"/>
      <c r="AE25" s="393"/>
      <c r="AF25" s="393"/>
      <c r="AG25" s="394"/>
      <c r="AH25" s="395" t="s">
        <v>131</v>
      </c>
      <c r="AI25" s="396"/>
      <c r="AJ25" s="396"/>
      <c r="AK25" s="396"/>
      <c r="AL25" s="397"/>
      <c r="AM25" s="395" t="s">
        <v>132</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150920</v>
      </c>
      <c r="BO25" s="415"/>
      <c r="BP25" s="415"/>
      <c r="BQ25" s="415"/>
      <c r="BR25" s="415"/>
      <c r="BS25" s="415"/>
      <c r="BT25" s="415"/>
      <c r="BU25" s="416"/>
      <c r="BV25" s="414">
        <v>180412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5310</v>
      </c>
      <c r="R26" s="396"/>
      <c r="S26" s="396"/>
      <c r="T26" s="396"/>
      <c r="U26" s="396"/>
      <c r="V26" s="397"/>
      <c r="W26" s="454"/>
      <c r="X26" s="436"/>
      <c r="Y26" s="437"/>
      <c r="Z26" s="392" t="s">
        <v>182</v>
      </c>
      <c r="AA26" s="430"/>
      <c r="AB26" s="430"/>
      <c r="AC26" s="430"/>
      <c r="AD26" s="430"/>
      <c r="AE26" s="430"/>
      <c r="AF26" s="430"/>
      <c r="AG26" s="431"/>
      <c r="AH26" s="395">
        <v>12</v>
      </c>
      <c r="AI26" s="396"/>
      <c r="AJ26" s="396"/>
      <c r="AK26" s="396"/>
      <c r="AL26" s="397"/>
      <c r="AM26" s="395">
        <v>28128</v>
      </c>
      <c r="AN26" s="396"/>
      <c r="AO26" s="396"/>
      <c r="AP26" s="396"/>
      <c r="AQ26" s="396"/>
      <c r="AR26" s="397"/>
      <c r="AS26" s="395">
        <v>2344</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3300</v>
      </c>
      <c r="R27" s="396"/>
      <c r="S27" s="396"/>
      <c r="T27" s="396"/>
      <c r="U27" s="396"/>
      <c r="V27" s="397"/>
      <c r="W27" s="454"/>
      <c r="X27" s="436"/>
      <c r="Y27" s="437"/>
      <c r="Z27" s="392" t="s">
        <v>185</v>
      </c>
      <c r="AA27" s="393"/>
      <c r="AB27" s="393"/>
      <c r="AC27" s="393"/>
      <c r="AD27" s="393"/>
      <c r="AE27" s="393"/>
      <c r="AF27" s="393"/>
      <c r="AG27" s="394"/>
      <c r="AH27" s="395" t="s">
        <v>132</v>
      </c>
      <c r="AI27" s="396"/>
      <c r="AJ27" s="396"/>
      <c r="AK27" s="396"/>
      <c r="AL27" s="397"/>
      <c r="AM27" s="395" t="s">
        <v>186</v>
      </c>
      <c r="AN27" s="396"/>
      <c r="AO27" s="396"/>
      <c r="AP27" s="396"/>
      <c r="AQ27" s="396"/>
      <c r="AR27" s="397"/>
      <c r="AS27" s="395" t="s">
        <v>179</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357793</v>
      </c>
      <c r="BO27" s="423"/>
      <c r="BP27" s="423"/>
      <c r="BQ27" s="423"/>
      <c r="BR27" s="423"/>
      <c r="BS27" s="423"/>
      <c r="BT27" s="423"/>
      <c r="BU27" s="424"/>
      <c r="BV27" s="422">
        <v>357766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2800</v>
      </c>
      <c r="R28" s="396"/>
      <c r="S28" s="396"/>
      <c r="T28" s="396"/>
      <c r="U28" s="396"/>
      <c r="V28" s="397"/>
      <c r="W28" s="454"/>
      <c r="X28" s="436"/>
      <c r="Y28" s="437"/>
      <c r="Z28" s="392" t="s">
        <v>189</v>
      </c>
      <c r="AA28" s="393"/>
      <c r="AB28" s="393"/>
      <c r="AC28" s="393"/>
      <c r="AD28" s="393"/>
      <c r="AE28" s="393"/>
      <c r="AF28" s="393"/>
      <c r="AG28" s="394"/>
      <c r="AH28" s="395" t="s">
        <v>131</v>
      </c>
      <c r="AI28" s="396"/>
      <c r="AJ28" s="396"/>
      <c r="AK28" s="396"/>
      <c r="AL28" s="397"/>
      <c r="AM28" s="395" t="s">
        <v>179</v>
      </c>
      <c r="AN28" s="396"/>
      <c r="AO28" s="396"/>
      <c r="AP28" s="396"/>
      <c r="AQ28" s="396"/>
      <c r="AR28" s="397"/>
      <c r="AS28" s="395" t="s">
        <v>179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749048</v>
      </c>
      <c r="BO28" s="415"/>
      <c r="BP28" s="415"/>
      <c r="BQ28" s="415"/>
      <c r="BR28" s="415"/>
      <c r="BS28" s="415"/>
      <c r="BT28" s="415"/>
      <c r="BU28" s="416"/>
      <c r="BV28" s="414">
        <v>629787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7</v>
      </c>
      <c r="M29" s="396"/>
      <c r="N29" s="396"/>
      <c r="O29" s="396"/>
      <c r="P29" s="397"/>
      <c r="Q29" s="395">
        <v>2500</v>
      </c>
      <c r="R29" s="396"/>
      <c r="S29" s="396"/>
      <c r="T29" s="396"/>
      <c r="U29" s="396"/>
      <c r="V29" s="397"/>
      <c r="W29" s="455"/>
      <c r="X29" s="456"/>
      <c r="Y29" s="457"/>
      <c r="Z29" s="392" t="s">
        <v>192</v>
      </c>
      <c r="AA29" s="393"/>
      <c r="AB29" s="393"/>
      <c r="AC29" s="393"/>
      <c r="AD29" s="393"/>
      <c r="AE29" s="393"/>
      <c r="AF29" s="393"/>
      <c r="AG29" s="394"/>
      <c r="AH29" s="395">
        <v>115</v>
      </c>
      <c r="AI29" s="396"/>
      <c r="AJ29" s="396"/>
      <c r="AK29" s="396"/>
      <c r="AL29" s="397"/>
      <c r="AM29" s="395">
        <v>343160</v>
      </c>
      <c r="AN29" s="396"/>
      <c r="AO29" s="396"/>
      <c r="AP29" s="396"/>
      <c r="AQ29" s="396"/>
      <c r="AR29" s="397"/>
      <c r="AS29" s="395">
        <v>2984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230164</v>
      </c>
      <c r="BO29" s="420"/>
      <c r="BP29" s="420"/>
      <c r="BQ29" s="420"/>
      <c r="BR29" s="420"/>
      <c r="BS29" s="420"/>
      <c r="BT29" s="420"/>
      <c r="BU29" s="421"/>
      <c r="BV29" s="419">
        <v>130134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92.1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553816</v>
      </c>
      <c r="BO30" s="423"/>
      <c r="BP30" s="423"/>
      <c r="BQ30" s="423"/>
      <c r="BR30" s="423"/>
      <c r="BS30" s="423"/>
      <c r="BT30" s="423"/>
      <c r="BU30" s="424"/>
      <c r="BV30" s="422">
        <v>354938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201</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吉野町土地開発公社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　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農業集落排水事業</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吉野広域行政組合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　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奈良県広域水質検査センター組合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南和広域医療企業団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奈良県広域消防組合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7NbmlolZX3Hb2OeXs+EVn2lvq4HpvP40/fcgHgNaJPx83EjvUrKWOSy3d1zaWLKv/FIrgMtFoUtzAGblDMopbQ==" saltValue="fcgxI+xBdsDFWTidfUBz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572</v>
      </c>
      <c r="D34" s="1151"/>
      <c r="E34" s="1152"/>
      <c r="F34" s="32">
        <v>8.84</v>
      </c>
      <c r="G34" s="33">
        <v>8.81</v>
      </c>
      <c r="H34" s="33">
        <v>8.98</v>
      </c>
      <c r="I34" s="33">
        <v>16.03</v>
      </c>
      <c r="J34" s="34">
        <v>13.67</v>
      </c>
      <c r="K34" s="22"/>
      <c r="L34" s="22"/>
      <c r="M34" s="22"/>
      <c r="N34" s="22"/>
      <c r="O34" s="22"/>
      <c r="P34" s="22"/>
    </row>
    <row r="35" spans="1:16" ht="39" customHeight="1" x14ac:dyDescent="0.15">
      <c r="A35" s="22"/>
      <c r="B35" s="35"/>
      <c r="C35" s="1145" t="s">
        <v>573</v>
      </c>
      <c r="D35" s="1146"/>
      <c r="E35" s="1147"/>
      <c r="F35" s="36">
        <v>9.81</v>
      </c>
      <c r="G35" s="37">
        <v>9.61</v>
      </c>
      <c r="H35" s="37">
        <v>7.1</v>
      </c>
      <c r="I35" s="37">
        <v>6.94</v>
      </c>
      <c r="J35" s="38">
        <v>6.48</v>
      </c>
      <c r="K35" s="22"/>
      <c r="L35" s="22"/>
      <c r="M35" s="22"/>
      <c r="N35" s="22"/>
      <c r="O35" s="22"/>
      <c r="P35" s="22"/>
    </row>
    <row r="36" spans="1:16" ht="39" customHeight="1" x14ac:dyDescent="0.15">
      <c r="A36" s="22"/>
      <c r="B36" s="35"/>
      <c r="C36" s="1145" t="s">
        <v>574</v>
      </c>
      <c r="D36" s="1146"/>
      <c r="E36" s="1147"/>
      <c r="F36" s="36">
        <v>0.94</v>
      </c>
      <c r="G36" s="37">
        <v>2.25</v>
      </c>
      <c r="H36" s="37">
        <v>2.46</v>
      </c>
      <c r="I36" s="37">
        <v>2.78</v>
      </c>
      <c r="J36" s="38">
        <v>2.93</v>
      </c>
      <c r="K36" s="22"/>
      <c r="L36" s="22"/>
      <c r="M36" s="22"/>
      <c r="N36" s="22"/>
      <c r="O36" s="22"/>
      <c r="P36" s="22"/>
    </row>
    <row r="37" spans="1:16" ht="39" customHeight="1" x14ac:dyDescent="0.15">
      <c r="A37" s="22"/>
      <c r="B37" s="35"/>
      <c r="C37" s="1145" t="s">
        <v>575</v>
      </c>
      <c r="D37" s="1146"/>
      <c r="E37" s="1147"/>
      <c r="F37" s="36">
        <v>0.67</v>
      </c>
      <c r="G37" s="37">
        <v>1.1399999999999999</v>
      </c>
      <c r="H37" s="37">
        <v>0.75</v>
      </c>
      <c r="I37" s="37">
        <v>0.96</v>
      </c>
      <c r="J37" s="38">
        <v>1.51</v>
      </c>
      <c r="K37" s="22"/>
      <c r="L37" s="22"/>
      <c r="M37" s="22"/>
      <c r="N37" s="22"/>
      <c r="O37" s="22"/>
      <c r="P37" s="22"/>
    </row>
    <row r="38" spans="1:16" ht="39" customHeight="1" x14ac:dyDescent="0.15">
      <c r="A38" s="22"/>
      <c r="B38" s="35"/>
      <c r="C38" s="1145" t="s">
        <v>576</v>
      </c>
      <c r="D38" s="1146"/>
      <c r="E38" s="1147"/>
      <c r="F38" s="36">
        <v>0.3</v>
      </c>
      <c r="G38" s="37">
        <v>0.24</v>
      </c>
      <c r="H38" s="37">
        <v>0.1</v>
      </c>
      <c r="I38" s="37">
        <v>7.0000000000000007E-2</v>
      </c>
      <c r="J38" s="38">
        <v>0.03</v>
      </c>
      <c r="K38" s="22"/>
      <c r="L38" s="22"/>
      <c r="M38" s="22"/>
      <c r="N38" s="22"/>
      <c r="O38" s="22"/>
      <c r="P38" s="22"/>
    </row>
    <row r="39" spans="1:16" ht="39" customHeight="1" x14ac:dyDescent="0.15">
      <c r="A39" s="22"/>
      <c r="B39" s="35"/>
      <c r="C39" s="1145" t="s">
        <v>577</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581</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LCaI3vANSAqEFd6z3cksy5LoAGe3EETodhcTR8c4/dF0FhIRXey6kpDblU5v5JgrCvy9YPRsq7lCkFXuz926Q==" saltValue="JP3XUN5is/eB5eyu33C7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584</v>
      </c>
      <c r="L45" s="60">
        <v>605</v>
      </c>
      <c r="M45" s="60">
        <v>615</v>
      </c>
      <c r="N45" s="60">
        <v>542</v>
      </c>
      <c r="O45" s="61">
        <v>498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169</v>
      </c>
      <c r="L48" s="64">
        <v>203</v>
      </c>
      <c r="M48" s="64">
        <v>184</v>
      </c>
      <c r="N48" s="64">
        <v>227</v>
      </c>
      <c r="O48" s="65">
        <v>194</v>
      </c>
      <c r="P48" s="48"/>
      <c r="Q48" s="48"/>
      <c r="R48" s="48"/>
      <c r="S48" s="48"/>
      <c r="T48" s="48"/>
      <c r="U48" s="48"/>
    </row>
    <row r="49" spans="1:21" ht="30.75" customHeight="1" x14ac:dyDescent="0.15">
      <c r="A49" s="48"/>
      <c r="B49" s="1178"/>
      <c r="C49" s="1179"/>
      <c r="D49" s="62"/>
      <c r="E49" s="1155" t="s">
        <v>16</v>
      </c>
      <c r="F49" s="1155"/>
      <c r="G49" s="1155"/>
      <c r="H49" s="1155"/>
      <c r="I49" s="1155"/>
      <c r="J49" s="1156"/>
      <c r="K49" s="63">
        <v>81</v>
      </c>
      <c r="L49" s="64">
        <v>84</v>
      </c>
      <c r="M49" s="64">
        <v>94</v>
      </c>
      <c r="N49" s="64">
        <v>73</v>
      </c>
      <c r="O49" s="65">
        <v>49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624</v>
      </c>
      <c r="L52" s="64">
        <v>661</v>
      </c>
      <c r="M52" s="64">
        <v>682</v>
      </c>
      <c r="N52" s="64">
        <v>614</v>
      </c>
      <c r="O52" s="65">
        <v>588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210</v>
      </c>
      <c r="L53" s="69">
        <v>231</v>
      </c>
      <c r="M53" s="69">
        <v>211</v>
      </c>
      <c r="N53" s="69">
        <v>228</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kq1veQVf4GHf30+nmrVsqc6IgDtnQo1CgHHzDkJpxSlTbCiA4jCtXfAnGy+lx9FgbFS7VGYFe6Yzfvc8HgtRg==" saltValue="2j+sn4V1objnEnnoYZ8o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5807</v>
      </c>
      <c r="J41" s="356">
        <v>5808</v>
      </c>
      <c r="K41" s="356">
        <v>6065</v>
      </c>
      <c r="L41" s="356">
        <v>6365</v>
      </c>
      <c r="M41" s="357">
        <v>6319</v>
      </c>
    </row>
    <row r="42" spans="2:13" ht="27.75" customHeight="1" x14ac:dyDescent="0.15">
      <c r="B42" s="1186"/>
      <c r="C42" s="1187"/>
      <c r="D42" s="106"/>
      <c r="E42" s="1190" t="s">
        <v>34</v>
      </c>
      <c r="F42" s="1190"/>
      <c r="G42" s="1190"/>
      <c r="H42" s="1191"/>
      <c r="I42" s="358" t="s">
        <v>522</v>
      </c>
      <c r="J42" s="359" t="s">
        <v>522</v>
      </c>
      <c r="K42" s="359" t="s">
        <v>522</v>
      </c>
      <c r="L42" s="359" t="s">
        <v>522</v>
      </c>
      <c r="M42" s="360" t="s">
        <v>522</v>
      </c>
    </row>
    <row r="43" spans="2:13" ht="27.75" customHeight="1" x14ac:dyDescent="0.15">
      <c r="B43" s="1186"/>
      <c r="C43" s="1187"/>
      <c r="D43" s="106"/>
      <c r="E43" s="1190" t="s">
        <v>35</v>
      </c>
      <c r="F43" s="1190"/>
      <c r="G43" s="1190"/>
      <c r="H43" s="1191"/>
      <c r="I43" s="358">
        <v>2105</v>
      </c>
      <c r="J43" s="359">
        <v>2282</v>
      </c>
      <c r="K43" s="359">
        <v>2133</v>
      </c>
      <c r="L43" s="359">
        <v>2214</v>
      </c>
      <c r="M43" s="360">
        <v>2023</v>
      </c>
    </row>
    <row r="44" spans="2:13" ht="27.75" customHeight="1" x14ac:dyDescent="0.15">
      <c r="B44" s="1186"/>
      <c r="C44" s="1187"/>
      <c r="D44" s="106"/>
      <c r="E44" s="1190" t="s">
        <v>36</v>
      </c>
      <c r="F44" s="1190"/>
      <c r="G44" s="1190"/>
      <c r="H44" s="1191"/>
      <c r="I44" s="358">
        <v>899</v>
      </c>
      <c r="J44" s="359">
        <v>717</v>
      </c>
      <c r="K44" s="359">
        <v>624</v>
      </c>
      <c r="L44" s="359">
        <v>587</v>
      </c>
      <c r="M44" s="360">
        <v>561</v>
      </c>
    </row>
    <row r="45" spans="2:13" ht="27.75" customHeight="1" x14ac:dyDescent="0.15">
      <c r="B45" s="1186"/>
      <c r="C45" s="1187"/>
      <c r="D45" s="106"/>
      <c r="E45" s="1190" t="s">
        <v>37</v>
      </c>
      <c r="F45" s="1190"/>
      <c r="G45" s="1190"/>
      <c r="H45" s="1191"/>
      <c r="I45" s="358">
        <v>1342</v>
      </c>
      <c r="J45" s="359">
        <v>1293</v>
      </c>
      <c r="K45" s="359">
        <v>1200</v>
      </c>
      <c r="L45" s="359">
        <v>1134</v>
      </c>
      <c r="M45" s="360">
        <v>1073</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1379</v>
      </c>
      <c r="J50" s="359">
        <v>1048</v>
      </c>
      <c r="K50" s="359">
        <v>1008</v>
      </c>
      <c r="L50" s="359">
        <v>1149</v>
      </c>
      <c r="M50" s="360">
        <v>1567</v>
      </c>
    </row>
    <row r="51" spans="2:13" ht="27.75" customHeight="1" x14ac:dyDescent="0.15">
      <c r="B51" s="1186"/>
      <c r="C51" s="1187"/>
      <c r="D51" s="106"/>
      <c r="E51" s="1190" t="s">
        <v>44</v>
      </c>
      <c r="F51" s="1190"/>
      <c r="G51" s="1190"/>
      <c r="H51" s="1191"/>
      <c r="I51" s="358">
        <v>87</v>
      </c>
      <c r="J51" s="359">
        <v>87</v>
      </c>
      <c r="K51" s="359">
        <v>87</v>
      </c>
      <c r="L51" s="359">
        <v>87</v>
      </c>
      <c r="M51" s="360">
        <v>87</v>
      </c>
    </row>
    <row r="52" spans="2:13" ht="27.75" customHeight="1" x14ac:dyDescent="0.15">
      <c r="B52" s="1188"/>
      <c r="C52" s="1189"/>
      <c r="D52" s="106"/>
      <c r="E52" s="1190" t="s">
        <v>45</v>
      </c>
      <c r="F52" s="1190"/>
      <c r="G52" s="1190"/>
      <c r="H52" s="1191"/>
      <c r="I52" s="358">
        <v>6111</v>
      </c>
      <c r="J52" s="359">
        <v>6092</v>
      </c>
      <c r="K52" s="359">
        <v>6292</v>
      </c>
      <c r="L52" s="359">
        <v>6601</v>
      </c>
      <c r="M52" s="360">
        <v>6259</v>
      </c>
    </row>
    <row r="53" spans="2:13" ht="27.75" customHeight="1" thickBot="1" x14ac:dyDescent="0.2">
      <c r="B53" s="1192" t="s">
        <v>46</v>
      </c>
      <c r="C53" s="1193"/>
      <c r="D53" s="110"/>
      <c r="E53" s="1194" t="s">
        <v>47</v>
      </c>
      <c r="F53" s="1194"/>
      <c r="G53" s="1194"/>
      <c r="H53" s="1195"/>
      <c r="I53" s="361">
        <v>2576</v>
      </c>
      <c r="J53" s="362">
        <v>2873</v>
      </c>
      <c r="K53" s="362">
        <v>2635</v>
      </c>
      <c r="L53" s="362">
        <v>2463</v>
      </c>
      <c r="M53" s="363">
        <v>2062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omOO7TCLAscTAgK0ylUPahnP7YbNPNQVMfNUvBIGZeCjtuZ1R7MRAQID5mkQhnI/As1K8Z3kikqyh/8n+xKdw==" saltValue="eqUl5WNY+tyMfm1QfTq6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450</v>
      </c>
      <c r="G55" s="122">
        <v>630</v>
      </c>
      <c r="H55" s="123">
        <v>749</v>
      </c>
    </row>
    <row r="56" spans="2:8" ht="52.5" customHeight="1" x14ac:dyDescent="0.15">
      <c r="B56" s="124"/>
      <c r="C56" s="1213" t="s">
        <v>51</v>
      </c>
      <c r="D56" s="1213"/>
      <c r="E56" s="1214"/>
      <c r="F56" s="125">
        <v>110</v>
      </c>
      <c r="G56" s="125">
        <v>130</v>
      </c>
      <c r="H56" s="126">
        <v>230</v>
      </c>
    </row>
    <row r="57" spans="2:8" ht="53.25" customHeight="1" x14ac:dyDescent="0.15">
      <c r="B57" s="124"/>
      <c r="C57" s="1215" t="s">
        <v>52</v>
      </c>
      <c r="D57" s="1215"/>
      <c r="E57" s="1216"/>
      <c r="F57" s="127">
        <v>415</v>
      </c>
      <c r="G57" s="127">
        <v>355</v>
      </c>
      <c r="H57" s="128">
        <v>554</v>
      </c>
    </row>
    <row r="58" spans="2:8" ht="45.75" customHeight="1" x14ac:dyDescent="0.15">
      <c r="B58" s="129"/>
      <c r="C58" s="1203" t="s">
        <v>597</v>
      </c>
      <c r="D58" s="1204"/>
      <c r="E58" s="1205"/>
      <c r="F58" s="130">
        <v>100</v>
      </c>
      <c r="G58" s="130">
        <v>100</v>
      </c>
      <c r="H58" s="131">
        <v>341</v>
      </c>
    </row>
    <row r="59" spans="2:8" ht="45.75" customHeight="1" x14ac:dyDescent="0.15">
      <c r="B59" s="129"/>
      <c r="C59" s="1203" t="s">
        <v>598</v>
      </c>
      <c r="D59" s="1204"/>
      <c r="E59" s="1205"/>
      <c r="F59" s="130">
        <v>115</v>
      </c>
      <c r="G59" s="130">
        <v>77</v>
      </c>
      <c r="H59" s="131">
        <v>70</v>
      </c>
    </row>
    <row r="60" spans="2:8" ht="45.75" customHeight="1" x14ac:dyDescent="0.15">
      <c r="B60" s="129"/>
      <c r="C60" s="1203" t="s">
        <v>599</v>
      </c>
      <c r="D60" s="1204"/>
      <c r="E60" s="1205"/>
      <c r="F60" s="130">
        <v>61</v>
      </c>
      <c r="G60" s="130">
        <v>61</v>
      </c>
      <c r="H60" s="131">
        <v>47</v>
      </c>
    </row>
    <row r="61" spans="2:8" ht="45.75" customHeight="1" x14ac:dyDescent="0.15">
      <c r="B61" s="129"/>
      <c r="C61" s="1203" t="s">
        <v>600</v>
      </c>
      <c r="D61" s="1204"/>
      <c r="E61" s="1205"/>
      <c r="F61" s="130">
        <v>30</v>
      </c>
      <c r="G61" s="130">
        <v>30</v>
      </c>
      <c r="H61" s="131">
        <v>30</v>
      </c>
    </row>
    <row r="62" spans="2:8" ht="45.75" customHeight="1" thickBot="1" x14ac:dyDescent="0.2">
      <c r="B62" s="132"/>
      <c r="C62" s="1206" t="s">
        <v>601</v>
      </c>
      <c r="D62" s="1207"/>
      <c r="E62" s="1208"/>
      <c r="F62" s="133">
        <v>38</v>
      </c>
      <c r="G62" s="133">
        <v>34</v>
      </c>
      <c r="H62" s="134">
        <v>28</v>
      </c>
    </row>
    <row r="63" spans="2:8" ht="52.5" customHeight="1" thickBot="1" x14ac:dyDescent="0.2">
      <c r="B63" s="135"/>
      <c r="C63" s="1209" t="s">
        <v>53</v>
      </c>
      <c r="D63" s="1209"/>
      <c r="E63" s="1210"/>
      <c r="F63" s="136">
        <v>974</v>
      </c>
      <c r="G63" s="136">
        <v>1115</v>
      </c>
      <c r="H63" s="137">
        <v>1533</v>
      </c>
    </row>
    <row r="64" spans="2:8" x14ac:dyDescent="0.15"/>
  </sheetData>
  <sheetProtection algorithmName="SHA-512" hashValue="+GUAbwZVdvyDANnc1iZHs7zlFiZ5kh6rgrARQ9ix70Ay8PTVUH/L5S52CSi1pEa3iq7DnifgrnCAdxOS4e9NCg==" saltValue="3C6SClJY2Kowor5WWlb5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96551</v>
      </c>
      <c r="E3" s="156"/>
      <c r="F3" s="157">
        <v>121449</v>
      </c>
      <c r="G3" s="158"/>
      <c r="H3" s="159"/>
    </row>
    <row r="4" spans="1:8" x14ac:dyDescent="0.15">
      <c r="A4" s="160"/>
      <c r="B4" s="161"/>
      <c r="C4" s="162"/>
      <c r="D4" s="163">
        <v>45436</v>
      </c>
      <c r="E4" s="164"/>
      <c r="F4" s="165">
        <v>62922</v>
      </c>
      <c r="G4" s="166"/>
      <c r="H4" s="167"/>
    </row>
    <row r="5" spans="1:8" x14ac:dyDescent="0.15">
      <c r="A5" s="148" t="s">
        <v>556</v>
      </c>
      <c r="B5" s="153"/>
      <c r="C5" s="154"/>
      <c r="D5" s="155">
        <v>103234</v>
      </c>
      <c r="E5" s="156"/>
      <c r="F5" s="157">
        <v>145139</v>
      </c>
      <c r="G5" s="158"/>
      <c r="H5" s="159"/>
    </row>
    <row r="6" spans="1:8" x14ac:dyDescent="0.15">
      <c r="A6" s="160"/>
      <c r="B6" s="161"/>
      <c r="C6" s="162"/>
      <c r="D6" s="163">
        <v>37038</v>
      </c>
      <c r="E6" s="164"/>
      <c r="F6" s="165">
        <v>83762</v>
      </c>
      <c r="G6" s="166"/>
      <c r="H6" s="167"/>
    </row>
    <row r="7" spans="1:8" x14ac:dyDescent="0.15">
      <c r="A7" s="148" t="s">
        <v>557</v>
      </c>
      <c r="B7" s="153"/>
      <c r="C7" s="154"/>
      <c r="D7" s="155">
        <v>140873</v>
      </c>
      <c r="E7" s="156"/>
      <c r="F7" s="157">
        <v>125391</v>
      </c>
      <c r="G7" s="158"/>
      <c r="H7" s="159"/>
    </row>
    <row r="8" spans="1:8" x14ac:dyDescent="0.15">
      <c r="A8" s="160"/>
      <c r="B8" s="161"/>
      <c r="C8" s="162"/>
      <c r="D8" s="163">
        <v>23189</v>
      </c>
      <c r="E8" s="164"/>
      <c r="F8" s="165">
        <v>68516</v>
      </c>
      <c r="G8" s="166"/>
      <c r="H8" s="167"/>
    </row>
    <row r="9" spans="1:8" x14ac:dyDescent="0.15">
      <c r="A9" s="148" t="s">
        <v>558</v>
      </c>
      <c r="B9" s="153"/>
      <c r="C9" s="154"/>
      <c r="D9" s="155">
        <v>162798</v>
      </c>
      <c r="E9" s="156"/>
      <c r="F9" s="157">
        <v>138402</v>
      </c>
      <c r="G9" s="158"/>
      <c r="H9" s="159"/>
    </row>
    <row r="10" spans="1:8" x14ac:dyDescent="0.15">
      <c r="A10" s="160"/>
      <c r="B10" s="161"/>
      <c r="C10" s="162"/>
      <c r="D10" s="163">
        <v>20760</v>
      </c>
      <c r="E10" s="164"/>
      <c r="F10" s="165">
        <v>70652</v>
      </c>
      <c r="G10" s="166"/>
      <c r="H10" s="167"/>
    </row>
    <row r="11" spans="1:8" x14ac:dyDescent="0.15">
      <c r="A11" s="148" t="s">
        <v>559</v>
      </c>
      <c r="B11" s="153"/>
      <c r="C11" s="154"/>
      <c r="D11" s="155">
        <v>81648</v>
      </c>
      <c r="E11" s="156"/>
      <c r="F11" s="157">
        <v>146367</v>
      </c>
      <c r="G11" s="158"/>
      <c r="H11" s="159"/>
    </row>
    <row r="12" spans="1:8" x14ac:dyDescent="0.15">
      <c r="A12" s="160"/>
      <c r="B12" s="161"/>
      <c r="C12" s="168"/>
      <c r="D12" s="163">
        <v>65507</v>
      </c>
      <c r="E12" s="164"/>
      <c r="F12" s="165">
        <v>79441</v>
      </c>
      <c r="G12" s="166"/>
      <c r="H12" s="167"/>
    </row>
    <row r="13" spans="1:8" x14ac:dyDescent="0.15">
      <c r="A13" s="148"/>
      <c r="B13" s="153"/>
      <c r="C13" s="169"/>
      <c r="D13" s="170">
        <v>117021</v>
      </c>
      <c r="E13" s="171"/>
      <c r="F13" s="172">
        <v>135350</v>
      </c>
      <c r="G13" s="173"/>
      <c r="H13" s="159"/>
    </row>
    <row r="14" spans="1:8" x14ac:dyDescent="0.15">
      <c r="A14" s="160"/>
      <c r="B14" s="161"/>
      <c r="C14" s="162"/>
      <c r="D14" s="163">
        <v>38386</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8.85</v>
      </c>
      <c r="C19" s="174">
        <f>ROUND(VALUE(SUBSTITUTE(実質収支比率等に係る経年分析!G$48,"▲","-")),2)</f>
        <v>8.81</v>
      </c>
      <c r="D19" s="174">
        <f>ROUND(VALUE(SUBSTITUTE(実質収支比率等に係る経年分析!H$48,"▲","-")),2)</f>
        <v>8.99</v>
      </c>
      <c r="E19" s="174">
        <f>ROUND(VALUE(SUBSTITUTE(実質収支比率等に係る経年分析!I$48,"▲","-")),2)</f>
        <v>16.03</v>
      </c>
      <c r="F19" s="174">
        <f>ROUND(VALUE(SUBSTITUTE(実質収支比率等に係る経年分析!J$48,"▲","-")),2)</f>
        <v>13.67</v>
      </c>
    </row>
    <row r="20" spans="1:11" x14ac:dyDescent="0.15">
      <c r="A20" s="174" t="s">
        <v>57</v>
      </c>
      <c r="B20" s="174">
        <f>ROUND(VALUE(SUBSTITUTE(実質収支比率等に係る経年分析!F$47,"▲","-")),2)</f>
        <v>22.14</v>
      </c>
      <c r="C20" s="174">
        <f>ROUND(VALUE(SUBSTITUTE(実質収支比率等に係る経年分析!G$47,"▲","-")),2)</f>
        <v>14.73</v>
      </c>
      <c r="D20" s="174">
        <f>ROUND(VALUE(SUBSTITUTE(実質収支比率等に係る経年分析!H$47,"▲","-")),2)</f>
        <v>12.95</v>
      </c>
      <c r="E20" s="174">
        <f>ROUND(VALUE(SUBSTITUTE(実質収支比率等に係る経年分析!I$47,"▲","-")),2)</f>
        <v>17.2</v>
      </c>
      <c r="F20" s="174">
        <f>ROUND(VALUE(SUBSTITUTE(実質収支比率等に係る経年分析!J$47,"▲","-")),2)</f>
        <v>21.55</v>
      </c>
    </row>
    <row r="21" spans="1:11" x14ac:dyDescent="0.15">
      <c r="A21" s="174" t="s">
        <v>58</v>
      </c>
      <c r="B21" s="174">
        <f>IF(ISNUMBER(VALUE(SUBSTITUTE(実質収支比率等に係る経年分析!F$49,"▲","-"))),ROUND(VALUE(SUBSTITUTE(実質収支比率等に係る経年分析!F$49,"▲","-")),2),NA())</f>
        <v>-6.55</v>
      </c>
      <c r="C21" s="174">
        <f>IF(ISNUMBER(VALUE(SUBSTITUTE(実質収支比率等に係る経年分析!G$49,"▲","-"))),ROUND(VALUE(SUBSTITUTE(実質収支比率等に係る経年分析!G$49,"▲","-")),2),NA())</f>
        <v>-6.83</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12.43</v>
      </c>
      <c r="F21" s="174">
        <f>IF(ISNUMBER(VALUE(SUBSTITUTE(実質収支比率等に係る経年分析!J$49,"▲","-"))),ROUND(VALUE(SUBSTITUTE(実質収支比率等に係る経年分析!J$49,"▲","-")),2),NA())</f>
        <v>0.22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　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介護保険特別会計　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1.1399999999999999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2.93</v>
      </c>
    </row>
    <row r="35" spans="1:16" x14ac:dyDescent="0.15">
      <c r="A35" s="175" t="str">
        <f>IF(連結実質赤字比率に係る赤字・黒字の構成分析!C$35="",NA(),連結実質赤字比率に係る赤字・黒字の構成分析!C$35)</f>
        <v>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624</v>
      </c>
      <c r="E42" s="176"/>
      <c r="F42" s="176"/>
      <c r="G42" s="176">
        <f>'実質公債費比率（分子）の構造'!L$52</f>
        <v>661</v>
      </c>
      <c r="H42" s="176"/>
      <c r="I42" s="176"/>
      <c r="J42" s="176">
        <f>'実質公債費比率（分子）の構造'!M$52</f>
        <v>682</v>
      </c>
      <c r="K42" s="176"/>
      <c r="L42" s="176"/>
      <c r="M42" s="176">
        <f>'実質公債費比率（分子）の構造'!N$52</f>
        <v>614</v>
      </c>
      <c r="N42" s="176"/>
      <c r="O42" s="176"/>
      <c r="P42" s="176">
        <f>'実質公債費比率（分子）の構造'!O$52</f>
        <v>588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81</v>
      </c>
      <c r="C45" s="176"/>
      <c r="D45" s="176"/>
      <c r="E45" s="176">
        <f>'実質公債費比率（分子）の構造'!L$49</f>
        <v>84</v>
      </c>
      <c r="F45" s="176"/>
      <c r="G45" s="176"/>
      <c r="H45" s="176">
        <f>'実質公債費比率（分子）の構造'!M$49</f>
        <v>94</v>
      </c>
      <c r="I45" s="176"/>
      <c r="J45" s="176"/>
      <c r="K45" s="176">
        <f>'実質公債費比率（分子）の構造'!N$49</f>
        <v>73</v>
      </c>
      <c r="L45" s="176"/>
      <c r="M45" s="176"/>
      <c r="N45" s="176">
        <f>'実質公債費比率（分子）の構造'!O$49</f>
        <v>49</v>
      </c>
      <c r="O45" s="176"/>
      <c r="P45" s="176"/>
    </row>
    <row r="46" spans="1:16" x14ac:dyDescent="0.15">
      <c r="A46" s="176" t="s">
        <v>69</v>
      </c>
      <c r="B46" s="176">
        <f>'実質公債費比率（分子）の構造'!K$48</f>
        <v>169</v>
      </c>
      <c r="C46" s="176"/>
      <c r="D46" s="176"/>
      <c r="E46" s="176">
        <f>'実質公債費比率（分子）の構造'!L$48</f>
        <v>203</v>
      </c>
      <c r="F46" s="176"/>
      <c r="G46" s="176"/>
      <c r="H46" s="176">
        <f>'実質公債費比率（分子）の構造'!M$48</f>
        <v>184</v>
      </c>
      <c r="I46" s="176"/>
      <c r="J46" s="176"/>
      <c r="K46" s="176">
        <f>'実質公債費比率（分子）の構造'!N$48</f>
        <v>227</v>
      </c>
      <c r="L46" s="176"/>
      <c r="M46" s="176"/>
      <c r="N46" s="176">
        <f>'実質公債費比率（分子）の構造'!O$48</f>
        <v>194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584</v>
      </c>
      <c r="C49" s="176"/>
      <c r="D49" s="176"/>
      <c r="E49" s="176">
        <f>'実質公債費比率（分子）の構造'!L$45</f>
        <v>605</v>
      </c>
      <c r="F49" s="176"/>
      <c r="G49" s="176"/>
      <c r="H49" s="176">
        <f>'実質公債費比率（分子）の構造'!M$45</f>
        <v>615</v>
      </c>
      <c r="I49" s="176"/>
      <c r="J49" s="176"/>
      <c r="K49" s="176">
        <f>'実質公債費比率（分子）の構造'!N$45</f>
        <v>542</v>
      </c>
      <c r="L49" s="176"/>
      <c r="M49" s="176"/>
      <c r="N49" s="176">
        <f>'実質公債費比率（分子）の構造'!O$45</f>
        <v>498</v>
      </c>
      <c r="O49" s="176"/>
      <c r="P49" s="176"/>
    </row>
    <row r="50" spans="1:16" x14ac:dyDescent="0.15">
      <c r="A50" s="176" t="s">
        <v>73</v>
      </c>
      <c r="B50" s="176" t="e">
        <f>NA()</f>
        <v>#N/A</v>
      </c>
      <c r="C50" s="176">
        <f>IF(ISNUMBER('実質公債費比率（分子）の構造'!K$53),'実質公債費比率（分子）の構造'!K$53,NA())</f>
        <v>210</v>
      </c>
      <c r="D50" s="176" t="e">
        <f>NA()</f>
        <v>#N/A</v>
      </c>
      <c r="E50" s="176" t="e">
        <f>NA()</f>
        <v>#N/A</v>
      </c>
      <c r="F50" s="176">
        <f>IF(ISNUMBER('実質公債費比率（分子）の構造'!L$53),'実質公債費比率（分子）の構造'!L$53,NA())</f>
        <v>231</v>
      </c>
      <c r="G50" s="176" t="e">
        <f>NA()</f>
        <v>#N/A</v>
      </c>
      <c r="H50" s="176" t="e">
        <f>NA()</f>
        <v>#N/A</v>
      </c>
      <c r="I50" s="176">
        <f>IF(ISNUMBER('実質公債費比率（分子）の構造'!M$53),'実質公債費比率（分子）の構造'!M$53,NA())</f>
        <v>211</v>
      </c>
      <c r="J50" s="176" t="e">
        <f>NA()</f>
        <v>#N/A</v>
      </c>
      <c r="K50" s="176" t="e">
        <f>NA()</f>
        <v>#N/A</v>
      </c>
      <c r="L50" s="176">
        <f>IF(ISNUMBER('実質公債費比率（分子）の構造'!N$53),'実質公債費比率（分子）の構造'!N$53,NA())</f>
        <v>228</v>
      </c>
      <c r="M50" s="176" t="e">
        <f>NA()</f>
        <v>#N/A</v>
      </c>
      <c r="N50" s="176" t="e">
        <f>NA()</f>
        <v>#N/A</v>
      </c>
      <c r="O50" s="176">
        <f>IF(ISNUMBER('実質公債費比率（分子）の構造'!O$53),'実質公債費比率（分子）の構造'!O$53,NA())</f>
        <v>153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6111</v>
      </c>
      <c r="E56" s="175"/>
      <c r="F56" s="175"/>
      <c r="G56" s="175">
        <f>'将来負担比率（分子）の構造'!J$52</f>
        <v>6092</v>
      </c>
      <c r="H56" s="175"/>
      <c r="I56" s="175"/>
      <c r="J56" s="175">
        <f>'将来負担比率（分子）の構造'!K$52</f>
        <v>6292</v>
      </c>
      <c r="K56" s="175"/>
      <c r="L56" s="175"/>
      <c r="M56" s="175">
        <f>'将来負担比率（分子）の構造'!L$52</f>
        <v>6601</v>
      </c>
      <c r="N56" s="175"/>
      <c r="O56" s="175"/>
      <c r="P56" s="175">
        <f>'将来負担比率（分子）の構造'!M$52</f>
        <v>6259</v>
      </c>
    </row>
    <row r="57" spans="1:16" x14ac:dyDescent="0.15">
      <c r="A57" s="175" t="s">
        <v>44</v>
      </c>
      <c r="B57" s="175"/>
      <c r="C57" s="175"/>
      <c r="D57" s="175">
        <f>'将来負担比率（分子）の構造'!I$51</f>
        <v>87</v>
      </c>
      <c r="E57" s="175"/>
      <c r="F57" s="175"/>
      <c r="G57" s="175">
        <f>'将来負担比率（分子）の構造'!J$51</f>
        <v>87</v>
      </c>
      <c r="H57" s="175"/>
      <c r="I57" s="175"/>
      <c r="J57" s="175">
        <f>'将来負担比率（分子）の構造'!K$51</f>
        <v>87</v>
      </c>
      <c r="K57" s="175"/>
      <c r="L57" s="175"/>
      <c r="M57" s="175">
        <f>'将来負担比率（分子）の構造'!L$51</f>
        <v>87</v>
      </c>
      <c r="N57" s="175"/>
      <c r="O57" s="175"/>
      <c r="P57" s="175">
        <f>'将来負担比率（分子）の構造'!M$51</f>
        <v>87</v>
      </c>
    </row>
    <row r="58" spans="1:16" x14ac:dyDescent="0.15">
      <c r="A58" s="175" t="s">
        <v>43</v>
      </c>
      <c r="B58" s="175"/>
      <c r="C58" s="175"/>
      <c r="D58" s="175">
        <f>'将来負担比率（分子）の構造'!I$50</f>
        <v>1379</v>
      </c>
      <c r="E58" s="175"/>
      <c r="F58" s="175"/>
      <c r="G58" s="175">
        <f>'将来負担比率（分子）の構造'!J$50</f>
        <v>1048</v>
      </c>
      <c r="H58" s="175"/>
      <c r="I58" s="175"/>
      <c r="J58" s="175">
        <f>'将来負担比率（分子）の構造'!K$50</f>
        <v>1008</v>
      </c>
      <c r="K58" s="175"/>
      <c r="L58" s="175"/>
      <c r="M58" s="175">
        <f>'将来負担比率（分子）の構造'!L$50</f>
        <v>1149</v>
      </c>
      <c r="N58" s="175"/>
      <c r="O58" s="175"/>
      <c r="P58" s="175">
        <f>'将来負担比率（分子）の構造'!M$50</f>
        <v>1567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1342</v>
      </c>
      <c r="C62" s="175"/>
      <c r="D62" s="175"/>
      <c r="E62" s="175">
        <f>'将来負担比率（分子）の構造'!J$45</f>
        <v>1293</v>
      </c>
      <c r="F62" s="175"/>
      <c r="G62" s="175"/>
      <c r="H62" s="175">
        <f>'将来負担比率（分子）の構造'!K$45</f>
        <v>1200</v>
      </c>
      <c r="I62" s="175"/>
      <c r="J62" s="175"/>
      <c r="K62" s="175">
        <f>'将来負担比率（分子）の構造'!L$45</f>
        <v>1134</v>
      </c>
      <c r="L62" s="175"/>
      <c r="M62" s="175"/>
      <c r="N62" s="175">
        <f>'将来負担比率（分子）の構造'!M$45</f>
        <v>1073</v>
      </c>
      <c r="O62" s="175"/>
      <c r="P62" s="175"/>
    </row>
    <row r="63" spans="1:16" x14ac:dyDescent="0.15">
      <c r="A63" s="175" t="s">
        <v>36</v>
      </c>
      <c r="B63" s="175">
        <f>'将来負担比率（分子）の構造'!I$44</f>
        <v>899</v>
      </c>
      <c r="C63" s="175"/>
      <c r="D63" s="175"/>
      <c r="E63" s="175">
        <f>'将来負担比率（分子）の構造'!J$44</f>
        <v>717</v>
      </c>
      <c r="F63" s="175"/>
      <c r="G63" s="175"/>
      <c r="H63" s="175">
        <f>'将来負担比率（分子）の構造'!K$44</f>
        <v>624</v>
      </c>
      <c r="I63" s="175"/>
      <c r="J63" s="175"/>
      <c r="K63" s="175">
        <f>'将来負担比率（分子）の構造'!L$44</f>
        <v>587</v>
      </c>
      <c r="L63" s="175"/>
      <c r="M63" s="175"/>
      <c r="N63" s="175">
        <f>'将来負担比率（分子）の構造'!M$44</f>
        <v>561</v>
      </c>
      <c r="O63" s="175"/>
      <c r="P63" s="175"/>
    </row>
    <row r="64" spans="1:16" x14ac:dyDescent="0.15">
      <c r="A64" s="175" t="s">
        <v>35</v>
      </c>
      <c r="B64" s="175">
        <f>'将来負担比率（分子）の構造'!I$43</f>
        <v>2105</v>
      </c>
      <c r="C64" s="175"/>
      <c r="D64" s="175"/>
      <c r="E64" s="175">
        <f>'将来負担比率（分子）の構造'!J$43</f>
        <v>2282</v>
      </c>
      <c r="F64" s="175"/>
      <c r="G64" s="175"/>
      <c r="H64" s="175">
        <f>'将来負担比率（分子）の構造'!K$43</f>
        <v>2133</v>
      </c>
      <c r="I64" s="175"/>
      <c r="J64" s="175"/>
      <c r="K64" s="175">
        <f>'将来負担比率（分子）の構造'!L$43</f>
        <v>2214</v>
      </c>
      <c r="L64" s="175"/>
      <c r="M64" s="175"/>
      <c r="N64" s="175">
        <f>'将来負担比率（分子）の構造'!M$43</f>
        <v>2023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5807</v>
      </c>
      <c r="C66" s="175"/>
      <c r="D66" s="175"/>
      <c r="E66" s="175">
        <f>'将来負担比率（分子）の構造'!J$41</f>
        <v>5808</v>
      </c>
      <c r="F66" s="175"/>
      <c r="G66" s="175"/>
      <c r="H66" s="175">
        <f>'将来負担比率（分子）の構造'!K$41</f>
        <v>6065</v>
      </c>
      <c r="I66" s="175"/>
      <c r="J66" s="175"/>
      <c r="K66" s="175">
        <f>'将来負担比率（分子）の構造'!L$41</f>
        <v>6365</v>
      </c>
      <c r="L66" s="175"/>
      <c r="M66" s="175"/>
      <c r="N66" s="175">
        <f>'将来負担比率（分子）の構造'!M$41</f>
        <v>6319</v>
      </c>
      <c r="O66" s="175"/>
      <c r="P66" s="175"/>
    </row>
    <row r="67" spans="1:16" x14ac:dyDescent="0.15">
      <c r="A67" s="175" t="s">
        <v>77</v>
      </c>
      <c r="B67" s="175" t="e">
        <f>NA()</f>
        <v>#N/A</v>
      </c>
      <c r="C67" s="175">
        <f>IF(ISNUMBER('将来負担比率（分子）の構造'!I$53), IF('将来負担比率（分子）の構造'!I$53 &lt; 0, 0, '将来負担比率（分子）の構造'!I$53), NA())</f>
        <v>2576</v>
      </c>
      <c r="D67" s="175" t="e">
        <f>NA()</f>
        <v>#N/A</v>
      </c>
      <c r="E67" s="175" t="e">
        <f>NA()</f>
        <v>#N/A</v>
      </c>
      <c r="F67" s="175">
        <f>IF(ISNUMBER('将来負担比率（分子）の構造'!J$53), IF('将来負担比率（分子）の構造'!J$53 &lt; 0, 0, '将来負担比率（分子）の構造'!J$53), NA())</f>
        <v>2873</v>
      </c>
      <c r="G67" s="175" t="e">
        <f>NA()</f>
        <v>#N/A</v>
      </c>
      <c r="H67" s="175" t="e">
        <f>NA()</f>
        <v>#N/A</v>
      </c>
      <c r="I67" s="175">
        <f>IF(ISNUMBER('将来負担比率（分子）の構造'!K$53), IF('将来負担比率（分子）の構造'!K$53 &lt; 0, 0, '将来負担比率（分子）の構造'!K$53), NA())</f>
        <v>2635</v>
      </c>
      <c r="J67" s="175" t="e">
        <f>NA()</f>
        <v>#N/A</v>
      </c>
      <c r="K67" s="175" t="e">
        <f>NA()</f>
        <v>#N/A</v>
      </c>
      <c r="L67" s="175">
        <f>IF(ISNUMBER('将来負担比率（分子）の構造'!L$53), IF('将来負担比率（分子）の構造'!L$53 &lt; 0, 0, '将来負担比率（分子）の構造'!L$53), NA())</f>
        <v>2463</v>
      </c>
      <c r="M67" s="175" t="e">
        <f>NA()</f>
        <v>#N/A</v>
      </c>
      <c r="N67" s="175" t="e">
        <f>NA()</f>
        <v>#N/A</v>
      </c>
      <c r="O67" s="175">
        <f>IF(ISNUMBER('将来負担比率（分子）の構造'!M$53), IF('将来負担比率（分子）の構造'!M$53 &lt; 0, 0, '将来負担比率（分子）の構造'!M$53), NA())</f>
        <v>2062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450</v>
      </c>
      <c r="C72" s="179">
        <f>基金残高に係る経年分析!G55</f>
        <v>630</v>
      </c>
      <c r="D72" s="179">
        <f>基金残高に係る経年分析!H55</f>
        <v>749</v>
      </c>
    </row>
    <row r="73" spans="1:16" x14ac:dyDescent="0.15">
      <c r="A73" s="178" t="s">
        <v>80</v>
      </c>
      <c r="B73" s="179">
        <f>基金残高に係る経年分析!F56</f>
        <v>110</v>
      </c>
      <c r="C73" s="179">
        <f>基金残高に係る経年分析!G56</f>
        <v>130</v>
      </c>
      <c r="D73" s="179">
        <f>基金残高に係る経年分析!H56</f>
        <v>230</v>
      </c>
    </row>
    <row r="74" spans="1:16" x14ac:dyDescent="0.15">
      <c r="A74" s="178" t="s">
        <v>81</v>
      </c>
      <c r="B74" s="179">
        <f>基金残高に係る経年分析!F57</f>
        <v>415</v>
      </c>
      <c r="C74" s="179">
        <f>基金残高に係る経年分析!G57</f>
        <v>355</v>
      </c>
      <c r="D74" s="179">
        <f>基金残高に係る経年分析!H57</f>
        <v>554</v>
      </c>
    </row>
  </sheetData>
  <sheetProtection algorithmName="SHA-512" hashValue="xynmtP525Utyzm6xJNO5UIzHUPpcenyR0D8te1UFseGirYWS+tCRm0EMcR3df+9+V+1SCnfbMlK5hQ7x44NSYw==" saltValue="9ib5WpBaWThxFPW7z2cL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766792</v>
      </c>
      <c r="S5" s="674"/>
      <c r="T5" s="674"/>
      <c r="U5" s="674"/>
      <c r="V5" s="674"/>
      <c r="W5" s="674"/>
      <c r="X5" s="674"/>
      <c r="Y5" s="702"/>
      <c r="Z5" s="715">
        <v>12</v>
      </c>
      <c r="AA5" s="715"/>
      <c r="AB5" s="715"/>
      <c r="AC5" s="715"/>
      <c r="AD5" s="716">
        <v>766792</v>
      </c>
      <c r="AE5" s="716"/>
      <c r="AF5" s="716"/>
      <c r="AG5" s="716"/>
      <c r="AH5" s="716"/>
      <c r="AI5" s="716"/>
      <c r="AJ5" s="716"/>
      <c r="AK5" s="716"/>
      <c r="AL5" s="703">
        <v>22</v>
      </c>
      <c r="AM5" s="686"/>
      <c r="AN5" s="686"/>
      <c r="AO5" s="704"/>
      <c r="AP5" s="676" t="s">
        <v>235</v>
      </c>
      <c r="AQ5" s="677"/>
      <c r="AR5" s="677"/>
      <c r="AS5" s="677"/>
      <c r="AT5" s="677"/>
      <c r="AU5" s="677"/>
      <c r="AV5" s="677"/>
      <c r="AW5" s="677"/>
      <c r="AX5" s="677"/>
      <c r="AY5" s="677"/>
      <c r="AZ5" s="677"/>
      <c r="BA5" s="677"/>
      <c r="BB5" s="677"/>
      <c r="BC5" s="677"/>
      <c r="BD5" s="677"/>
      <c r="BE5" s="677"/>
      <c r="BF5" s="678"/>
      <c r="BG5" s="627">
        <v>766595</v>
      </c>
      <c r="BH5" s="628"/>
      <c r="BI5" s="628"/>
      <c r="BJ5" s="628"/>
      <c r="BK5" s="628"/>
      <c r="BL5" s="628"/>
      <c r="BM5" s="628"/>
      <c r="BN5" s="629"/>
      <c r="BO5" s="663">
        <v>100</v>
      </c>
      <c r="BP5" s="663"/>
      <c r="BQ5" s="663"/>
      <c r="BR5" s="663"/>
      <c r="BS5" s="664" t="s">
        <v>236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15">
      <c r="B6" s="624" t="s">
        <v>240</v>
      </c>
      <c r="C6" s="625"/>
      <c r="D6" s="625"/>
      <c r="E6" s="625"/>
      <c r="F6" s="625"/>
      <c r="G6" s="625"/>
      <c r="H6" s="625"/>
      <c r="I6" s="625"/>
      <c r="J6" s="625"/>
      <c r="K6" s="625"/>
      <c r="L6" s="625"/>
      <c r="M6" s="625"/>
      <c r="N6" s="625"/>
      <c r="O6" s="625"/>
      <c r="P6" s="625"/>
      <c r="Q6" s="626"/>
      <c r="R6" s="627">
        <v>74124</v>
      </c>
      <c r="S6" s="628"/>
      <c r="T6" s="628"/>
      <c r="U6" s="628"/>
      <c r="V6" s="628"/>
      <c r="W6" s="628"/>
      <c r="X6" s="628"/>
      <c r="Y6" s="629"/>
      <c r="Z6" s="663">
        <v>1.2</v>
      </c>
      <c r="AA6" s="663"/>
      <c r="AB6" s="663"/>
      <c r="AC6" s="663"/>
      <c r="AD6" s="664">
        <v>74124</v>
      </c>
      <c r="AE6" s="664"/>
      <c r="AF6" s="664"/>
      <c r="AG6" s="664"/>
      <c r="AH6" s="664"/>
      <c r="AI6" s="664"/>
      <c r="AJ6" s="664"/>
      <c r="AK6" s="664"/>
      <c r="AL6" s="630">
        <v>2.1</v>
      </c>
      <c r="AM6" s="631"/>
      <c r="AN6" s="631"/>
      <c r="AO6" s="665"/>
      <c r="AP6" s="624" t="s">
        <v>241</v>
      </c>
      <c r="AQ6" s="625"/>
      <c r="AR6" s="625"/>
      <c r="AS6" s="625"/>
      <c r="AT6" s="625"/>
      <c r="AU6" s="625"/>
      <c r="AV6" s="625"/>
      <c r="AW6" s="625"/>
      <c r="AX6" s="625"/>
      <c r="AY6" s="625"/>
      <c r="AZ6" s="625"/>
      <c r="BA6" s="625"/>
      <c r="BB6" s="625"/>
      <c r="BC6" s="625"/>
      <c r="BD6" s="625"/>
      <c r="BE6" s="625"/>
      <c r="BF6" s="626"/>
      <c r="BG6" s="627">
        <v>766595</v>
      </c>
      <c r="BH6" s="628"/>
      <c r="BI6" s="628"/>
      <c r="BJ6" s="628"/>
      <c r="BK6" s="628"/>
      <c r="BL6" s="628"/>
      <c r="BM6" s="628"/>
      <c r="BN6" s="629"/>
      <c r="BO6" s="663">
        <v>100</v>
      </c>
      <c r="BP6" s="663"/>
      <c r="BQ6" s="663"/>
      <c r="BR6" s="663"/>
      <c r="BS6" s="664" t="s">
        <v>186</v>
      </c>
      <c r="BT6" s="664"/>
      <c r="BU6" s="664"/>
      <c r="BV6" s="664"/>
      <c r="BW6" s="664"/>
      <c r="BX6" s="664"/>
      <c r="BY6" s="664"/>
      <c r="BZ6" s="664"/>
      <c r="CA6" s="664"/>
      <c r="CB6" s="695"/>
      <c r="CD6" s="676" t="s">
        <v>242</v>
      </c>
      <c r="CE6" s="677"/>
      <c r="CF6" s="677"/>
      <c r="CG6" s="677"/>
      <c r="CH6" s="677"/>
      <c r="CI6" s="677"/>
      <c r="CJ6" s="677"/>
      <c r="CK6" s="677"/>
      <c r="CL6" s="677"/>
      <c r="CM6" s="677"/>
      <c r="CN6" s="677"/>
      <c r="CO6" s="677"/>
      <c r="CP6" s="677"/>
      <c r="CQ6" s="678"/>
      <c r="CR6" s="627">
        <v>62862</v>
      </c>
      <c r="CS6" s="628"/>
      <c r="CT6" s="628"/>
      <c r="CU6" s="628"/>
      <c r="CV6" s="628"/>
      <c r="CW6" s="628"/>
      <c r="CX6" s="628"/>
      <c r="CY6" s="629"/>
      <c r="CZ6" s="703">
        <v>1.1000000000000001</v>
      </c>
      <c r="DA6" s="686"/>
      <c r="DB6" s="686"/>
      <c r="DC6" s="705"/>
      <c r="DD6" s="633" t="s">
        <v>236</v>
      </c>
      <c r="DE6" s="628"/>
      <c r="DF6" s="628"/>
      <c r="DG6" s="628"/>
      <c r="DH6" s="628"/>
      <c r="DI6" s="628"/>
      <c r="DJ6" s="628"/>
      <c r="DK6" s="628"/>
      <c r="DL6" s="628"/>
      <c r="DM6" s="628"/>
      <c r="DN6" s="628"/>
      <c r="DO6" s="628"/>
      <c r="DP6" s="629"/>
      <c r="DQ6" s="633">
        <v>62862</v>
      </c>
      <c r="DR6" s="628"/>
      <c r="DS6" s="628"/>
      <c r="DT6" s="628"/>
      <c r="DU6" s="628"/>
      <c r="DV6" s="628"/>
      <c r="DW6" s="628"/>
      <c r="DX6" s="628"/>
      <c r="DY6" s="628"/>
      <c r="DZ6" s="628"/>
      <c r="EA6" s="628"/>
      <c r="EB6" s="628"/>
      <c r="EC6" s="662"/>
    </row>
    <row r="7" spans="2:143" ht="11.25" customHeight="1" x14ac:dyDescent="0.15">
      <c r="B7" s="624" t="s">
        <v>243</v>
      </c>
      <c r="C7" s="625"/>
      <c r="D7" s="625"/>
      <c r="E7" s="625"/>
      <c r="F7" s="625"/>
      <c r="G7" s="625"/>
      <c r="H7" s="625"/>
      <c r="I7" s="625"/>
      <c r="J7" s="625"/>
      <c r="K7" s="625"/>
      <c r="L7" s="625"/>
      <c r="M7" s="625"/>
      <c r="N7" s="625"/>
      <c r="O7" s="625"/>
      <c r="P7" s="625"/>
      <c r="Q7" s="626"/>
      <c r="R7" s="627">
        <v>320</v>
      </c>
      <c r="S7" s="628"/>
      <c r="T7" s="628"/>
      <c r="U7" s="628"/>
      <c r="V7" s="628"/>
      <c r="W7" s="628"/>
      <c r="X7" s="628"/>
      <c r="Y7" s="629"/>
      <c r="Z7" s="663">
        <v>0</v>
      </c>
      <c r="AA7" s="663"/>
      <c r="AB7" s="663"/>
      <c r="AC7" s="663"/>
      <c r="AD7" s="664">
        <v>320</v>
      </c>
      <c r="AE7" s="664"/>
      <c r="AF7" s="664"/>
      <c r="AG7" s="664"/>
      <c r="AH7" s="664"/>
      <c r="AI7" s="664"/>
      <c r="AJ7" s="664"/>
      <c r="AK7" s="664"/>
      <c r="AL7" s="630">
        <v>0</v>
      </c>
      <c r="AM7" s="631"/>
      <c r="AN7" s="631"/>
      <c r="AO7" s="665"/>
      <c r="AP7" s="624" t="s">
        <v>244</v>
      </c>
      <c r="AQ7" s="625"/>
      <c r="AR7" s="625"/>
      <c r="AS7" s="625"/>
      <c r="AT7" s="625"/>
      <c r="AU7" s="625"/>
      <c r="AV7" s="625"/>
      <c r="AW7" s="625"/>
      <c r="AX7" s="625"/>
      <c r="AY7" s="625"/>
      <c r="AZ7" s="625"/>
      <c r="BA7" s="625"/>
      <c r="BB7" s="625"/>
      <c r="BC7" s="625"/>
      <c r="BD7" s="625"/>
      <c r="BE7" s="625"/>
      <c r="BF7" s="626"/>
      <c r="BG7" s="627">
        <v>288257</v>
      </c>
      <c r="BH7" s="628"/>
      <c r="BI7" s="628"/>
      <c r="BJ7" s="628"/>
      <c r="BK7" s="628"/>
      <c r="BL7" s="628"/>
      <c r="BM7" s="628"/>
      <c r="BN7" s="629"/>
      <c r="BO7" s="663">
        <v>37.6</v>
      </c>
      <c r="BP7" s="663"/>
      <c r="BQ7" s="663"/>
      <c r="BR7" s="663"/>
      <c r="BS7" s="664" t="s">
        <v>236</v>
      </c>
      <c r="BT7" s="664"/>
      <c r="BU7" s="664"/>
      <c r="BV7" s="664"/>
      <c r="BW7" s="664"/>
      <c r="BX7" s="664"/>
      <c r="BY7" s="664"/>
      <c r="BZ7" s="664"/>
      <c r="CA7" s="664"/>
      <c r="CB7" s="695"/>
      <c r="CD7" s="624" t="s">
        <v>245</v>
      </c>
      <c r="CE7" s="625"/>
      <c r="CF7" s="625"/>
      <c r="CG7" s="625"/>
      <c r="CH7" s="625"/>
      <c r="CI7" s="625"/>
      <c r="CJ7" s="625"/>
      <c r="CK7" s="625"/>
      <c r="CL7" s="625"/>
      <c r="CM7" s="625"/>
      <c r="CN7" s="625"/>
      <c r="CO7" s="625"/>
      <c r="CP7" s="625"/>
      <c r="CQ7" s="626"/>
      <c r="CR7" s="627">
        <v>1403349</v>
      </c>
      <c r="CS7" s="628"/>
      <c r="CT7" s="628"/>
      <c r="CU7" s="628"/>
      <c r="CV7" s="628"/>
      <c r="CW7" s="628"/>
      <c r="CX7" s="628"/>
      <c r="CY7" s="629"/>
      <c r="CZ7" s="663">
        <v>23.7</v>
      </c>
      <c r="DA7" s="663"/>
      <c r="DB7" s="663"/>
      <c r="DC7" s="663"/>
      <c r="DD7" s="633">
        <v>4191</v>
      </c>
      <c r="DE7" s="628"/>
      <c r="DF7" s="628"/>
      <c r="DG7" s="628"/>
      <c r="DH7" s="628"/>
      <c r="DI7" s="628"/>
      <c r="DJ7" s="628"/>
      <c r="DK7" s="628"/>
      <c r="DL7" s="628"/>
      <c r="DM7" s="628"/>
      <c r="DN7" s="628"/>
      <c r="DO7" s="628"/>
      <c r="DP7" s="629"/>
      <c r="DQ7" s="633">
        <v>1145163</v>
      </c>
      <c r="DR7" s="628"/>
      <c r="DS7" s="628"/>
      <c r="DT7" s="628"/>
      <c r="DU7" s="628"/>
      <c r="DV7" s="628"/>
      <c r="DW7" s="628"/>
      <c r="DX7" s="628"/>
      <c r="DY7" s="628"/>
      <c r="DZ7" s="628"/>
      <c r="EA7" s="628"/>
      <c r="EB7" s="628"/>
      <c r="EC7" s="662"/>
    </row>
    <row r="8" spans="2:143" ht="11.25" customHeight="1" x14ac:dyDescent="0.15">
      <c r="B8" s="624" t="s">
        <v>246</v>
      </c>
      <c r="C8" s="625"/>
      <c r="D8" s="625"/>
      <c r="E8" s="625"/>
      <c r="F8" s="625"/>
      <c r="G8" s="625"/>
      <c r="H8" s="625"/>
      <c r="I8" s="625"/>
      <c r="J8" s="625"/>
      <c r="K8" s="625"/>
      <c r="L8" s="625"/>
      <c r="M8" s="625"/>
      <c r="N8" s="625"/>
      <c r="O8" s="625"/>
      <c r="P8" s="625"/>
      <c r="Q8" s="626"/>
      <c r="R8" s="627">
        <v>6804</v>
      </c>
      <c r="S8" s="628"/>
      <c r="T8" s="628"/>
      <c r="U8" s="628"/>
      <c r="V8" s="628"/>
      <c r="W8" s="628"/>
      <c r="X8" s="628"/>
      <c r="Y8" s="629"/>
      <c r="Z8" s="663">
        <v>0.1</v>
      </c>
      <c r="AA8" s="663"/>
      <c r="AB8" s="663"/>
      <c r="AC8" s="663"/>
      <c r="AD8" s="664">
        <v>6804</v>
      </c>
      <c r="AE8" s="664"/>
      <c r="AF8" s="664"/>
      <c r="AG8" s="664"/>
      <c r="AH8" s="664"/>
      <c r="AI8" s="664"/>
      <c r="AJ8" s="664"/>
      <c r="AK8" s="664"/>
      <c r="AL8" s="630">
        <v>0.2</v>
      </c>
      <c r="AM8" s="631"/>
      <c r="AN8" s="631"/>
      <c r="AO8" s="665"/>
      <c r="AP8" s="624" t="s">
        <v>247</v>
      </c>
      <c r="AQ8" s="625"/>
      <c r="AR8" s="625"/>
      <c r="AS8" s="625"/>
      <c r="AT8" s="625"/>
      <c r="AU8" s="625"/>
      <c r="AV8" s="625"/>
      <c r="AW8" s="625"/>
      <c r="AX8" s="625"/>
      <c r="AY8" s="625"/>
      <c r="AZ8" s="625"/>
      <c r="BA8" s="625"/>
      <c r="BB8" s="625"/>
      <c r="BC8" s="625"/>
      <c r="BD8" s="625"/>
      <c r="BE8" s="625"/>
      <c r="BF8" s="626"/>
      <c r="BG8" s="627">
        <v>9940</v>
      </c>
      <c r="BH8" s="628"/>
      <c r="BI8" s="628"/>
      <c r="BJ8" s="628"/>
      <c r="BK8" s="628"/>
      <c r="BL8" s="628"/>
      <c r="BM8" s="628"/>
      <c r="BN8" s="629"/>
      <c r="BO8" s="663">
        <v>1.3</v>
      </c>
      <c r="BP8" s="663"/>
      <c r="BQ8" s="663"/>
      <c r="BR8" s="663"/>
      <c r="BS8" s="664" t="s">
        <v>236</v>
      </c>
      <c r="BT8" s="664"/>
      <c r="BU8" s="664"/>
      <c r="BV8" s="664"/>
      <c r="BW8" s="664"/>
      <c r="BX8" s="664"/>
      <c r="BY8" s="664"/>
      <c r="BZ8" s="664"/>
      <c r="CA8" s="664"/>
      <c r="CB8" s="695"/>
      <c r="CD8" s="624" t="s">
        <v>248</v>
      </c>
      <c r="CE8" s="625"/>
      <c r="CF8" s="625"/>
      <c r="CG8" s="625"/>
      <c r="CH8" s="625"/>
      <c r="CI8" s="625"/>
      <c r="CJ8" s="625"/>
      <c r="CK8" s="625"/>
      <c r="CL8" s="625"/>
      <c r="CM8" s="625"/>
      <c r="CN8" s="625"/>
      <c r="CO8" s="625"/>
      <c r="CP8" s="625"/>
      <c r="CQ8" s="626"/>
      <c r="CR8" s="627">
        <v>1246548</v>
      </c>
      <c r="CS8" s="628"/>
      <c r="CT8" s="628"/>
      <c r="CU8" s="628"/>
      <c r="CV8" s="628"/>
      <c r="CW8" s="628"/>
      <c r="CX8" s="628"/>
      <c r="CY8" s="629"/>
      <c r="CZ8" s="663">
        <v>21.1</v>
      </c>
      <c r="DA8" s="663"/>
      <c r="DB8" s="663"/>
      <c r="DC8" s="663"/>
      <c r="DD8" s="633">
        <v>986</v>
      </c>
      <c r="DE8" s="628"/>
      <c r="DF8" s="628"/>
      <c r="DG8" s="628"/>
      <c r="DH8" s="628"/>
      <c r="DI8" s="628"/>
      <c r="DJ8" s="628"/>
      <c r="DK8" s="628"/>
      <c r="DL8" s="628"/>
      <c r="DM8" s="628"/>
      <c r="DN8" s="628"/>
      <c r="DO8" s="628"/>
      <c r="DP8" s="629"/>
      <c r="DQ8" s="633">
        <v>727372</v>
      </c>
      <c r="DR8" s="628"/>
      <c r="DS8" s="628"/>
      <c r="DT8" s="628"/>
      <c r="DU8" s="628"/>
      <c r="DV8" s="628"/>
      <c r="DW8" s="628"/>
      <c r="DX8" s="628"/>
      <c r="DY8" s="628"/>
      <c r="DZ8" s="628"/>
      <c r="EA8" s="628"/>
      <c r="EB8" s="628"/>
      <c r="EC8" s="662"/>
    </row>
    <row r="9" spans="2:143" ht="11.25" customHeight="1" x14ac:dyDescent="0.15">
      <c r="B9" s="624" t="s">
        <v>249</v>
      </c>
      <c r="C9" s="625"/>
      <c r="D9" s="625"/>
      <c r="E9" s="625"/>
      <c r="F9" s="625"/>
      <c r="G9" s="625"/>
      <c r="H9" s="625"/>
      <c r="I9" s="625"/>
      <c r="J9" s="625"/>
      <c r="K9" s="625"/>
      <c r="L9" s="625"/>
      <c r="M9" s="625"/>
      <c r="N9" s="625"/>
      <c r="O9" s="625"/>
      <c r="P9" s="625"/>
      <c r="Q9" s="626"/>
      <c r="R9" s="627">
        <v>4740</v>
      </c>
      <c r="S9" s="628"/>
      <c r="T9" s="628"/>
      <c r="U9" s="628"/>
      <c r="V9" s="628"/>
      <c r="W9" s="628"/>
      <c r="X9" s="628"/>
      <c r="Y9" s="629"/>
      <c r="Z9" s="663">
        <v>0.1</v>
      </c>
      <c r="AA9" s="663"/>
      <c r="AB9" s="663"/>
      <c r="AC9" s="663"/>
      <c r="AD9" s="664">
        <v>4740</v>
      </c>
      <c r="AE9" s="664"/>
      <c r="AF9" s="664"/>
      <c r="AG9" s="664"/>
      <c r="AH9" s="664"/>
      <c r="AI9" s="664"/>
      <c r="AJ9" s="664"/>
      <c r="AK9" s="664"/>
      <c r="AL9" s="630">
        <v>0.1</v>
      </c>
      <c r="AM9" s="631"/>
      <c r="AN9" s="631"/>
      <c r="AO9" s="665"/>
      <c r="AP9" s="624" t="s">
        <v>250</v>
      </c>
      <c r="AQ9" s="625"/>
      <c r="AR9" s="625"/>
      <c r="AS9" s="625"/>
      <c r="AT9" s="625"/>
      <c r="AU9" s="625"/>
      <c r="AV9" s="625"/>
      <c r="AW9" s="625"/>
      <c r="AX9" s="625"/>
      <c r="AY9" s="625"/>
      <c r="AZ9" s="625"/>
      <c r="BA9" s="625"/>
      <c r="BB9" s="625"/>
      <c r="BC9" s="625"/>
      <c r="BD9" s="625"/>
      <c r="BE9" s="625"/>
      <c r="BF9" s="626"/>
      <c r="BG9" s="627">
        <v>211854</v>
      </c>
      <c r="BH9" s="628"/>
      <c r="BI9" s="628"/>
      <c r="BJ9" s="628"/>
      <c r="BK9" s="628"/>
      <c r="BL9" s="628"/>
      <c r="BM9" s="628"/>
      <c r="BN9" s="629"/>
      <c r="BO9" s="663">
        <v>27.6</v>
      </c>
      <c r="BP9" s="663"/>
      <c r="BQ9" s="663"/>
      <c r="BR9" s="663"/>
      <c r="BS9" s="664" t="s">
        <v>186</v>
      </c>
      <c r="BT9" s="664"/>
      <c r="BU9" s="664"/>
      <c r="BV9" s="664"/>
      <c r="BW9" s="664"/>
      <c r="BX9" s="664"/>
      <c r="BY9" s="664"/>
      <c r="BZ9" s="664"/>
      <c r="CA9" s="664"/>
      <c r="CB9" s="695"/>
      <c r="CD9" s="624" t="s">
        <v>251</v>
      </c>
      <c r="CE9" s="625"/>
      <c r="CF9" s="625"/>
      <c r="CG9" s="625"/>
      <c r="CH9" s="625"/>
      <c r="CI9" s="625"/>
      <c r="CJ9" s="625"/>
      <c r="CK9" s="625"/>
      <c r="CL9" s="625"/>
      <c r="CM9" s="625"/>
      <c r="CN9" s="625"/>
      <c r="CO9" s="625"/>
      <c r="CP9" s="625"/>
      <c r="CQ9" s="626"/>
      <c r="CR9" s="627">
        <v>838504</v>
      </c>
      <c r="CS9" s="628"/>
      <c r="CT9" s="628"/>
      <c r="CU9" s="628"/>
      <c r="CV9" s="628"/>
      <c r="CW9" s="628"/>
      <c r="CX9" s="628"/>
      <c r="CY9" s="629"/>
      <c r="CZ9" s="663">
        <v>14.2</v>
      </c>
      <c r="DA9" s="663"/>
      <c r="DB9" s="663"/>
      <c r="DC9" s="663"/>
      <c r="DD9" s="633">
        <v>5804</v>
      </c>
      <c r="DE9" s="628"/>
      <c r="DF9" s="628"/>
      <c r="DG9" s="628"/>
      <c r="DH9" s="628"/>
      <c r="DI9" s="628"/>
      <c r="DJ9" s="628"/>
      <c r="DK9" s="628"/>
      <c r="DL9" s="628"/>
      <c r="DM9" s="628"/>
      <c r="DN9" s="628"/>
      <c r="DO9" s="628"/>
      <c r="DP9" s="629"/>
      <c r="DQ9" s="633">
        <v>658410</v>
      </c>
      <c r="DR9" s="628"/>
      <c r="DS9" s="628"/>
      <c r="DT9" s="628"/>
      <c r="DU9" s="628"/>
      <c r="DV9" s="628"/>
      <c r="DW9" s="628"/>
      <c r="DX9" s="628"/>
      <c r="DY9" s="628"/>
      <c r="DZ9" s="628"/>
      <c r="EA9" s="628"/>
      <c r="EB9" s="628"/>
      <c r="EC9" s="662"/>
    </row>
    <row r="10" spans="2:143" ht="11.25" customHeight="1" x14ac:dyDescent="0.15">
      <c r="B10" s="624" t="s">
        <v>252</v>
      </c>
      <c r="C10" s="625"/>
      <c r="D10" s="625"/>
      <c r="E10" s="625"/>
      <c r="F10" s="625"/>
      <c r="G10" s="625"/>
      <c r="H10" s="625"/>
      <c r="I10" s="625"/>
      <c r="J10" s="625"/>
      <c r="K10" s="625"/>
      <c r="L10" s="625"/>
      <c r="M10" s="625"/>
      <c r="N10" s="625"/>
      <c r="O10" s="625"/>
      <c r="P10" s="625"/>
      <c r="Q10" s="626"/>
      <c r="R10" s="627" t="s">
        <v>186</v>
      </c>
      <c r="S10" s="628"/>
      <c r="T10" s="628"/>
      <c r="U10" s="628"/>
      <c r="V10" s="628"/>
      <c r="W10" s="628"/>
      <c r="X10" s="628"/>
      <c r="Y10" s="629"/>
      <c r="Z10" s="663" t="s">
        <v>186</v>
      </c>
      <c r="AA10" s="663"/>
      <c r="AB10" s="663"/>
      <c r="AC10" s="663"/>
      <c r="AD10" s="664" t="s">
        <v>186</v>
      </c>
      <c r="AE10" s="664"/>
      <c r="AF10" s="664"/>
      <c r="AG10" s="664"/>
      <c r="AH10" s="664"/>
      <c r="AI10" s="664"/>
      <c r="AJ10" s="664"/>
      <c r="AK10" s="664"/>
      <c r="AL10" s="630" t="s">
        <v>186</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21066</v>
      </c>
      <c r="BH10" s="628"/>
      <c r="BI10" s="628"/>
      <c r="BJ10" s="628"/>
      <c r="BK10" s="628"/>
      <c r="BL10" s="628"/>
      <c r="BM10" s="628"/>
      <c r="BN10" s="629"/>
      <c r="BO10" s="663">
        <v>2.7</v>
      </c>
      <c r="BP10" s="663"/>
      <c r="BQ10" s="663"/>
      <c r="BR10" s="663"/>
      <c r="BS10" s="664" t="s">
        <v>186</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t="s">
        <v>236</v>
      </c>
      <c r="CS10" s="628"/>
      <c r="CT10" s="628"/>
      <c r="CU10" s="628"/>
      <c r="CV10" s="628"/>
      <c r="CW10" s="628"/>
      <c r="CX10" s="628"/>
      <c r="CY10" s="629"/>
      <c r="CZ10" s="663" t="s">
        <v>236</v>
      </c>
      <c r="DA10" s="663"/>
      <c r="DB10" s="663"/>
      <c r="DC10" s="663"/>
      <c r="DD10" s="633" t="s">
        <v>236</v>
      </c>
      <c r="DE10" s="628"/>
      <c r="DF10" s="628"/>
      <c r="DG10" s="628"/>
      <c r="DH10" s="628"/>
      <c r="DI10" s="628"/>
      <c r="DJ10" s="628"/>
      <c r="DK10" s="628"/>
      <c r="DL10" s="628"/>
      <c r="DM10" s="628"/>
      <c r="DN10" s="628"/>
      <c r="DO10" s="628"/>
      <c r="DP10" s="629"/>
      <c r="DQ10" s="633" t="s">
        <v>186</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160419</v>
      </c>
      <c r="S11" s="628"/>
      <c r="T11" s="628"/>
      <c r="U11" s="628"/>
      <c r="V11" s="628"/>
      <c r="W11" s="628"/>
      <c r="X11" s="628"/>
      <c r="Y11" s="629"/>
      <c r="Z11" s="630">
        <v>2.5</v>
      </c>
      <c r="AA11" s="631"/>
      <c r="AB11" s="631"/>
      <c r="AC11" s="632"/>
      <c r="AD11" s="633">
        <v>160419</v>
      </c>
      <c r="AE11" s="628"/>
      <c r="AF11" s="628"/>
      <c r="AG11" s="628"/>
      <c r="AH11" s="628"/>
      <c r="AI11" s="628"/>
      <c r="AJ11" s="628"/>
      <c r="AK11" s="629"/>
      <c r="AL11" s="630">
        <v>4.5999999999999996</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45397</v>
      </c>
      <c r="BH11" s="628"/>
      <c r="BI11" s="628"/>
      <c r="BJ11" s="628"/>
      <c r="BK11" s="628"/>
      <c r="BL11" s="628"/>
      <c r="BM11" s="628"/>
      <c r="BN11" s="629"/>
      <c r="BO11" s="663">
        <v>5.9</v>
      </c>
      <c r="BP11" s="663"/>
      <c r="BQ11" s="663"/>
      <c r="BR11" s="663"/>
      <c r="BS11" s="664" t="s">
        <v>236</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186870</v>
      </c>
      <c r="CS11" s="628"/>
      <c r="CT11" s="628"/>
      <c r="CU11" s="628"/>
      <c r="CV11" s="628"/>
      <c r="CW11" s="628"/>
      <c r="CX11" s="628"/>
      <c r="CY11" s="629"/>
      <c r="CZ11" s="663">
        <v>3.2</v>
      </c>
      <c r="DA11" s="663"/>
      <c r="DB11" s="663"/>
      <c r="DC11" s="663"/>
      <c r="DD11" s="633">
        <v>38980</v>
      </c>
      <c r="DE11" s="628"/>
      <c r="DF11" s="628"/>
      <c r="DG11" s="628"/>
      <c r="DH11" s="628"/>
      <c r="DI11" s="628"/>
      <c r="DJ11" s="628"/>
      <c r="DK11" s="628"/>
      <c r="DL11" s="628"/>
      <c r="DM11" s="628"/>
      <c r="DN11" s="628"/>
      <c r="DO11" s="628"/>
      <c r="DP11" s="629"/>
      <c r="DQ11" s="633">
        <v>131459</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v>17687</v>
      </c>
      <c r="S12" s="628"/>
      <c r="T12" s="628"/>
      <c r="U12" s="628"/>
      <c r="V12" s="628"/>
      <c r="W12" s="628"/>
      <c r="X12" s="628"/>
      <c r="Y12" s="629"/>
      <c r="Z12" s="663">
        <v>0.3</v>
      </c>
      <c r="AA12" s="663"/>
      <c r="AB12" s="663"/>
      <c r="AC12" s="663"/>
      <c r="AD12" s="664">
        <v>17687</v>
      </c>
      <c r="AE12" s="664"/>
      <c r="AF12" s="664"/>
      <c r="AG12" s="664"/>
      <c r="AH12" s="664"/>
      <c r="AI12" s="664"/>
      <c r="AJ12" s="664"/>
      <c r="AK12" s="664"/>
      <c r="AL12" s="630">
        <v>0.5</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412698</v>
      </c>
      <c r="BH12" s="628"/>
      <c r="BI12" s="628"/>
      <c r="BJ12" s="628"/>
      <c r="BK12" s="628"/>
      <c r="BL12" s="628"/>
      <c r="BM12" s="628"/>
      <c r="BN12" s="629"/>
      <c r="BO12" s="663">
        <v>53.8</v>
      </c>
      <c r="BP12" s="663"/>
      <c r="BQ12" s="663"/>
      <c r="BR12" s="663"/>
      <c r="BS12" s="664" t="s">
        <v>236</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270863</v>
      </c>
      <c r="CS12" s="628"/>
      <c r="CT12" s="628"/>
      <c r="CU12" s="628"/>
      <c r="CV12" s="628"/>
      <c r="CW12" s="628"/>
      <c r="CX12" s="628"/>
      <c r="CY12" s="629"/>
      <c r="CZ12" s="663">
        <v>4.5999999999999996</v>
      </c>
      <c r="DA12" s="663"/>
      <c r="DB12" s="663"/>
      <c r="DC12" s="663"/>
      <c r="DD12" s="633">
        <v>14555</v>
      </c>
      <c r="DE12" s="628"/>
      <c r="DF12" s="628"/>
      <c r="DG12" s="628"/>
      <c r="DH12" s="628"/>
      <c r="DI12" s="628"/>
      <c r="DJ12" s="628"/>
      <c r="DK12" s="628"/>
      <c r="DL12" s="628"/>
      <c r="DM12" s="628"/>
      <c r="DN12" s="628"/>
      <c r="DO12" s="628"/>
      <c r="DP12" s="629"/>
      <c r="DQ12" s="633">
        <v>197136</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186</v>
      </c>
      <c r="S13" s="628"/>
      <c r="T13" s="628"/>
      <c r="U13" s="628"/>
      <c r="V13" s="628"/>
      <c r="W13" s="628"/>
      <c r="X13" s="628"/>
      <c r="Y13" s="629"/>
      <c r="Z13" s="663" t="s">
        <v>186</v>
      </c>
      <c r="AA13" s="663"/>
      <c r="AB13" s="663"/>
      <c r="AC13" s="663"/>
      <c r="AD13" s="664" t="s">
        <v>236</v>
      </c>
      <c r="AE13" s="664"/>
      <c r="AF13" s="664"/>
      <c r="AG13" s="664"/>
      <c r="AH13" s="664"/>
      <c r="AI13" s="664"/>
      <c r="AJ13" s="664"/>
      <c r="AK13" s="664"/>
      <c r="AL13" s="630" t="s">
        <v>186</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411526</v>
      </c>
      <c r="BH13" s="628"/>
      <c r="BI13" s="628"/>
      <c r="BJ13" s="628"/>
      <c r="BK13" s="628"/>
      <c r="BL13" s="628"/>
      <c r="BM13" s="628"/>
      <c r="BN13" s="629"/>
      <c r="BO13" s="663">
        <v>53.7</v>
      </c>
      <c r="BP13" s="663"/>
      <c r="BQ13" s="663"/>
      <c r="BR13" s="663"/>
      <c r="BS13" s="664" t="s">
        <v>186</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404180</v>
      </c>
      <c r="CS13" s="628"/>
      <c r="CT13" s="628"/>
      <c r="CU13" s="628"/>
      <c r="CV13" s="628"/>
      <c r="CW13" s="628"/>
      <c r="CX13" s="628"/>
      <c r="CY13" s="629"/>
      <c r="CZ13" s="663">
        <v>6.8</v>
      </c>
      <c r="DA13" s="663"/>
      <c r="DB13" s="663"/>
      <c r="DC13" s="663"/>
      <c r="DD13" s="633">
        <v>165645</v>
      </c>
      <c r="DE13" s="628"/>
      <c r="DF13" s="628"/>
      <c r="DG13" s="628"/>
      <c r="DH13" s="628"/>
      <c r="DI13" s="628"/>
      <c r="DJ13" s="628"/>
      <c r="DK13" s="628"/>
      <c r="DL13" s="628"/>
      <c r="DM13" s="628"/>
      <c r="DN13" s="628"/>
      <c r="DO13" s="628"/>
      <c r="DP13" s="629"/>
      <c r="DQ13" s="633">
        <v>218434</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v>228</v>
      </c>
      <c r="S14" s="628"/>
      <c r="T14" s="628"/>
      <c r="U14" s="628"/>
      <c r="V14" s="628"/>
      <c r="W14" s="628"/>
      <c r="X14" s="628"/>
      <c r="Y14" s="629"/>
      <c r="Z14" s="663">
        <v>0</v>
      </c>
      <c r="AA14" s="663"/>
      <c r="AB14" s="663"/>
      <c r="AC14" s="663"/>
      <c r="AD14" s="664">
        <v>228</v>
      </c>
      <c r="AE14" s="664"/>
      <c r="AF14" s="664"/>
      <c r="AG14" s="664"/>
      <c r="AH14" s="664"/>
      <c r="AI14" s="664"/>
      <c r="AJ14" s="664"/>
      <c r="AK14" s="664"/>
      <c r="AL14" s="630">
        <v>0</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28504</v>
      </c>
      <c r="BH14" s="628"/>
      <c r="BI14" s="628"/>
      <c r="BJ14" s="628"/>
      <c r="BK14" s="628"/>
      <c r="BL14" s="628"/>
      <c r="BM14" s="628"/>
      <c r="BN14" s="629"/>
      <c r="BO14" s="663">
        <v>3.7</v>
      </c>
      <c r="BP14" s="663"/>
      <c r="BQ14" s="663"/>
      <c r="BR14" s="663"/>
      <c r="BS14" s="664" t="s">
        <v>236</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583251</v>
      </c>
      <c r="CS14" s="628"/>
      <c r="CT14" s="628"/>
      <c r="CU14" s="628"/>
      <c r="CV14" s="628"/>
      <c r="CW14" s="628"/>
      <c r="CX14" s="628"/>
      <c r="CY14" s="629"/>
      <c r="CZ14" s="663">
        <v>9.8000000000000007</v>
      </c>
      <c r="DA14" s="663"/>
      <c r="DB14" s="663"/>
      <c r="DC14" s="663"/>
      <c r="DD14" s="633">
        <v>256862</v>
      </c>
      <c r="DE14" s="628"/>
      <c r="DF14" s="628"/>
      <c r="DG14" s="628"/>
      <c r="DH14" s="628"/>
      <c r="DI14" s="628"/>
      <c r="DJ14" s="628"/>
      <c r="DK14" s="628"/>
      <c r="DL14" s="628"/>
      <c r="DM14" s="628"/>
      <c r="DN14" s="628"/>
      <c r="DO14" s="628"/>
      <c r="DP14" s="629"/>
      <c r="DQ14" s="633">
        <v>324586</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186</v>
      </c>
      <c r="S15" s="628"/>
      <c r="T15" s="628"/>
      <c r="U15" s="628"/>
      <c r="V15" s="628"/>
      <c r="W15" s="628"/>
      <c r="X15" s="628"/>
      <c r="Y15" s="629"/>
      <c r="Z15" s="663" t="s">
        <v>236</v>
      </c>
      <c r="AA15" s="663"/>
      <c r="AB15" s="663"/>
      <c r="AC15" s="663"/>
      <c r="AD15" s="664" t="s">
        <v>186</v>
      </c>
      <c r="AE15" s="664"/>
      <c r="AF15" s="664"/>
      <c r="AG15" s="664"/>
      <c r="AH15" s="664"/>
      <c r="AI15" s="664"/>
      <c r="AJ15" s="664"/>
      <c r="AK15" s="664"/>
      <c r="AL15" s="630" t="s">
        <v>186</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37136</v>
      </c>
      <c r="BH15" s="628"/>
      <c r="BI15" s="628"/>
      <c r="BJ15" s="628"/>
      <c r="BK15" s="628"/>
      <c r="BL15" s="628"/>
      <c r="BM15" s="628"/>
      <c r="BN15" s="629"/>
      <c r="BO15" s="663">
        <v>4.8</v>
      </c>
      <c r="BP15" s="663"/>
      <c r="BQ15" s="663"/>
      <c r="BR15" s="663"/>
      <c r="BS15" s="664" t="s">
        <v>186</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408095</v>
      </c>
      <c r="CS15" s="628"/>
      <c r="CT15" s="628"/>
      <c r="CU15" s="628"/>
      <c r="CV15" s="628"/>
      <c r="CW15" s="628"/>
      <c r="CX15" s="628"/>
      <c r="CY15" s="629"/>
      <c r="CZ15" s="663">
        <v>6.9</v>
      </c>
      <c r="DA15" s="663"/>
      <c r="DB15" s="663"/>
      <c r="DC15" s="663"/>
      <c r="DD15" s="633">
        <v>23358</v>
      </c>
      <c r="DE15" s="628"/>
      <c r="DF15" s="628"/>
      <c r="DG15" s="628"/>
      <c r="DH15" s="628"/>
      <c r="DI15" s="628"/>
      <c r="DJ15" s="628"/>
      <c r="DK15" s="628"/>
      <c r="DL15" s="628"/>
      <c r="DM15" s="628"/>
      <c r="DN15" s="628"/>
      <c r="DO15" s="628"/>
      <c r="DP15" s="629"/>
      <c r="DQ15" s="633">
        <v>350168</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6195</v>
      </c>
      <c r="S16" s="628"/>
      <c r="T16" s="628"/>
      <c r="U16" s="628"/>
      <c r="V16" s="628"/>
      <c r="W16" s="628"/>
      <c r="X16" s="628"/>
      <c r="Y16" s="629"/>
      <c r="Z16" s="663">
        <v>0.1</v>
      </c>
      <c r="AA16" s="663"/>
      <c r="AB16" s="663"/>
      <c r="AC16" s="663"/>
      <c r="AD16" s="664">
        <v>6195</v>
      </c>
      <c r="AE16" s="664"/>
      <c r="AF16" s="664"/>
      <c r="AG16" s="664"/>
      <c r="AH16" s="664"/>
      <c r="AI16" s="664"/>
      <c r="AJ16" s="664"/>
      <c r="AK16" s="664"/>
      <c r="AL16" s="630">
        <v>0.2</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186</v>
      </c>
      <c r="BH16" s="628"/>
      <c r="BI16" s="628"/>
      <c r="BJ16" s="628"/>
      <c r="BK16" s="628"/>
      <c r="BL16" s="628"/>
      <c r="BM16" s="628"/>
      <c r="BN16" s="629"/>
      <c r="BO16" s="663" t="s">
        <v>186</v>
      </c>
      <c r="BP16" s="663"/>
      <c r="BQ16" s="663"/>
      <c r="BR16" s="663"/>
      <c r="BS16" s="664" t="s">
        <v>236</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18486</v>
      </c>
      <c r="CS16" s="628"/>
      <c r="CT16" s="628"/>
      <c r="CU16" s="628"/>
      <c r="CV16" s="628"/>
      <c r="CW16" s="628"/>
      <c r="CX16" s="628"/>
      <c r="CY16" s="629"/>
      <c r="CZ16" s="663">
        <v>0.3</v>
      </c>
      <c r="DA16" s="663"/>
      <c r="DB16" s="663"/>
      <c r="DC16" s="663"/>
      <c r="DD16" s="633" t="s">
        <v>186</v>
      </c>
      <c r="DE16" s="628"/>
      <c r="DF16" s="628"/>
      <c r="DG16" s="628"/>
      <c r="DH16" s="628"/>
      <c r="DI16" s="628"/>
      <c r="DJ16" s="628"/>
      <c r="DK16" s="628"/>
      <c r="DL16" s="628"/>
      <c r="DM16" s="628"/>
      <c r="DN16" s="628"/>
      <c r="DO16" s="628"/>
      <c r="DP16" s="629"/>
      <c r="DQ16" s="633">
        <v>16243</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11986</v>
      </c>
      <c r="S17" s="628"/>
      <c r="T17" s="628"/>
      <c r="U17" s="628"/>
      <c r="V17" s="628"/>
      <c r="W17" s="628"/>
      <c r="X17" s="628"/>
      <c r="Y17" s="629"/>
      <c r="Z17" s="663">
        <v>0.2</v>
      </c>
      <c r="AA17" s="663"/>
      <c r="AB17" s="663"/>
      <c r="AC17" s="663"/>
      <c r="AD17" s="664">
        <v>11986</v>
      </c>
      <c r="AE17" s="664"/>
      <c r="AF17" s="664"/>
      <c r="AG17" s="664"/>
      <c r="AH17" s="664"/>
      <c r="AI17" s="664"/>
      <c r="AJ17" s="664"/>
      <c r="AK17" s="664"/>
      <c r="AL17" s="630">
        <v>0.3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186</v>
      </c>
      <c r="BH17" s="628"/>
      <c r="BI17" s="628"/>
      <c r="BJ17" s="628"/>
      <c r="BK17" s="628"/>
      <c r="BL17" s="628"/>
      <c r="BM17" s="628"/>
      <c r="BN17" s="629"/>
      <c r="BO17" s="663" t="s">
        <v>186</v>
      </c>
      <c r="BP17" s="663"/>
      <c r="BQ17" s="663"/>
      <c r="BR17" s="663"/>
      <c r="BS17" s="664" t="s">
        <v>236</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498408</v>
      </c>
      <c r="CS17" s="628"/>
      <c r="CT17" s="628"/>
      <c r="CU17" s="628"/>
      <c r="CV17" s="628"/>
      <c r="CW17" s="628"/>
      <c r="CX17" s="628"/>
      <c r="CY17" s="629"/>
      <c r="CZ17" s="663">
        <v>8.4</v>
      </c>
      <c r="DA17" s="663"/>
      <c r="DB17" s="663"/>
      <c r="DC17" s="663"/>
      <c r="DD17" s="633" t="s">
        <v>186</v>
      </c>
      <c r="DE17" s="628"/>
      <c r="DF17" s="628"/>
      <c r="DG17" s="628"/>
      <c r="DH17" s="628"/>
      <c r="DI17" s="628"/>
      <c r="DJ17" s="628"/>
      <c r="DK17" s="628"/>
      <c r="DL17" s="628"/>
      <c r="DM17" s="628"/>
      <c r="DN17" s="628"/>
      <c r="DO17" s="628"/>
      <c r="DP17" s="629"/>
      <c r="DQ17" s="633">
        <v>472303</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684</v>
      </c>
      <c r="S18" s="628"/>
      <c r="T18" s="628"/>
      <c r="U18" s="628"/>
      <c r="V18" s="628"/>
      <c r="W18" s="628"/>
      <c r="X18" s="628"/>
      <c r="Y18" s="629"/>
      <c r="Z18" s="663">
        <v>0</v>
      </c>
      <c r="AA18" s="663"/>
      <c r="AB18" s="663"/>
      <c r="AC18" s="663"/>
      <c r="AD18" s="664">
        <v>684</v>
      </c>
      <c r="AE18" s="664"/>
      <c r="AF18" s="664"/>
      <c r="AG18" s="664"/>
      <c r="AH18" s="664"/>
      <c r="AI18" s="664"/>
      <c r="AJ18" s="664"/>
      <c r="AK18" s="664"/>
      <c r="AL18" s="630">
        <v>0</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236</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236</v>
      </c>
      <c r="DA18" s="663"/>
      <c r="DB18" s="663"/>
      <c r="DC18" s="663"/>
      <c r="DD18" s="633" t="s">
        <v>186</v>
      </c>
      <c r="DE18" s="628"/>
      <c r="DF18" s="628"/>
      <c r="DG18" s="628"/>
      <c r="DH18" s="628"/>
      <c r="DI18" s="628"/>
      <c r="DJ18" s="628"/>
      <c r="DK18" s="628"/>
      <c r="DL18" s="628"/>
      <c r="DM18" s="628"/>
      <c r="DN18" s="628"/>
      <c r="DO18" s="628"/>
      <c r="DP18" s="629"/>
      <c r="DQ18" s="633" t="s">
        <v>186</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684</v>
      </c>
      <c r="S19" s="628"/>
      <c r="T19" s="628"/>
      <c r="U19" s="628"/>
      <c r="V19" s="628"/>
      <c r="W19" s="628"/>
      <c r="X19" s="628"/>
      <c r="Y19" s="629"/>
      <c r="Z19" s="663">
        <v>0</v>
      </c>
      <c r="AA19" s="663"/>
      <c r="AB19" s="663"/>
      <c r="AC19" s="663"/>
      <c r="AD19" s="664">
        <v>684</v>
      </c>
      <c r="AE19" s="664"/>
      <c r="AF19" s="664"/>
      <c r="AG19" s="664"/>
      <c r="AH19" s="664"/>
      <c r="AI19" s="664"/>
      <c r="AJ19" s="664"/>
      <c r="AK19" s="664"/>
      <c r="AL19" s="630">
        <v>0</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197</v>
      </c>
      <c r="BH19" s="628"/>
      <c r="BI19" s="628"/>
      <c r="BJ19" s="628"/>
      <c r="BK19" s="628"/>
      <c r="BL19" s="628"/>
      <c r="BM19" s="628"/>
      <c r="BN19" s="629"/>
      <c r="BO19" s="663">
        <v>0</v>
      </c>
      <c r="BP19" s="663"/>
      <c r="BQ19" s="663"/>
      <c r="BR19" s="663"/>
      <c r="BS19" s="664" t="s">
        <v>236</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236</v>
      </c>
      <c r="DA19" s="663"/>
      <c r="DB19" s="663"/>
      <c r="DC19" s="663"/>
      <c r="DD19" s="633" t="s">
        <v>186</v>
      </c>
      <c r="DE19" s="628"/>
      <c r="DF19" s="628"/>
      <c r="DG19" s="628"/>
      <c r="DH19" s="628"/>
      <c r="DI19" s="628"/>
      <c r="DJ19" s="628"/>
      <c r="DK19" s="628"/>
      <c r="DL19" s="628"/>
      <c r="DM19" s="628"/>
      <c r="DN19" s="628"/>
      <c r="DO19" s="628"/>
      <c r="DP19" s="629"/>
      <c r="DQ19" s="633" t="s">
        <v>186</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236</v>
      </c>
      <c r="AA20" s="663"/>
      <c r="AB20" s="663"/>
      <c r="AC20" s="663"/>
      <c r="AD20" s="664" t="s">
        <v>186</v>
      </c>
      <c r="AE20" s="664"/>
      <c r="AF20" s="664"/>
      <c r="AG20" s="664"/>
      <c r="AH20" s="664"/>
      <c r="AI20" s="664"/>
      <c r="AJ20" s="664"/>
      <c r="AK20" s="664"/>
      <c r="AL20" s="630" t="s">
        <v>236</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197</v>
      </c>
      <c r="BH20" s="628"/>
      <c r="BI20" s="628"/>
      <c r="BJ20" s="628"/>
      <c r="BK20" s="628"/>
      <c r="BL20" s="628"/>
      <c r="BM20" s="628"/>
      <c r="BN20" s="629"/>
      <c r="BO20" s="663">
        <v>0</v>
      </c>
      <c r="BP20" s="663"/>
      <c r="BQ20" s="663"/>
      <c r="BR20" s="663"/>
      <c r="BS20" s="664" t="s">
        <v>236</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5921416</v>
      </c>
      <c r="CS20" s="628"/>
      <c r="CT20" s="628"/>
      <c r="CU20" s="628"/>
      <c r="CV20" s="628"/>
      <c r="CW20" s="628"/>
      <c r="CX20" s="628"/>
      <c r="CY20" s="629"/>
      <c r="CZ20" s="663">
        <v>100</v>
      </c>
      <c r="DA20" s="663"/>
      <c r="DB20" s="663"/>
      <c r="DC20" s="663"/>
      <c r="DD20" s="633">
        <v>510381</v>
      </c>
      <c r="DE20" s="628"/>
      <c r="DF20" s="628"/>
      <c r="DG20" s="628"/>
      <c r="DH20" s="628"/>
      <c r="DI20" s="628"/>
      <c r="DJ20" s="628"/>
      <c r="DK20" s="628"/>
      <c r="DL20" s="628"/>
      <c r="DM20" s="628"/>
      <c r="DN20" s="628"/>
      <c r="DO20" s="628"/>
      <c r="DP20" s="629"/>
      <c r="DQ20" s="633">
        <v>4304136</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2835407</v>
      </c>
      <c r="S21" s="628"/>
      <c r="T21" s="628"/>
      <c r="U21" s="628"/>
      <c r="V21" s="628"/>
      <c r="W21" s="628"/>
      <c r="X21" s="628"/>
      <c r="Y21" s="629"/>
      <c r="Z21" s="663">
        <v>44.3</v>
      </c>
      <c r="AA21" s="663"/>
      <c r="AB21" s="663"/>
      <c r="AC21" s="663"/>
      <c r="AD21" s="664">
        <v>2429765</v>
      </c>
      <c r="AE21" s="664"/>
      <c r="AF21" s="664"/>
      <c r="AG21" s="664"/>
      <c r="AH21" s="664"/>
      <c r="AI21" s="664"/>
      <c r="AJ21" s="664"/>
      <c r="AK21" s="664"/>
      <c r="AL21" s="630">
        <v>69.8</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197</v>
      </c>
      <c r="BH21" s="628"/>
      <c r="BI21" s="628"/>
      <c r="BJ21" s="628"/>
      <c r="BK21" s="628"/>
      <c r="BL21" s="628"/>
      <c r="BM21" s="628"/>
      <c r="BN21" s="629"/>
      <c r="BO21" s="663">
        <v>0</v>
      </c>
      <c r="BP21" s="663"/>
      <c r="BQ21" s="663"/>
      <c r="BR21" s="663"/>
      <c r="BS21" s="664" t="s">
        <v>186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2429765</v>
      </c>
      <c r="S22" s="628"/>
      <c r="T22" s="628"/>
      <c r="U22" s="628"/>
      <c r="V22" s="628"/>
      <c r="W22" s="628"/>
      <c r="X22" s="628"/>
      <c r="Y22" s="629"/>
      <c r="Z22" s="663">
        <v>37.9</v>
      </c>
      <c r="AA22" s="663"/>
      <c r="AB22" s="663"/>
      <c r="AC22" s="663"/>
      <c r="AD22" s="664">
        <v>2429765</v>
      </c>
      <c r="AE22" s="664"/>
      <c r="AF22" s="664"/>
      <c r="AG22" s="664"/>
      <c r="AH22" s="664"/>
      <c r="AI22" s="664"/>
      <c r="AJ22" s="664"/>
      <c r="AK22" s="664"/>
      <c r="AL22" s="630">
        <v>69.8</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186</v>
      </c>
      <c r="BH22" s="628"/>
      <c r="BI22" s="628"/>
      <c r="BJ22" s="628"/>
      <c r="BK22" s="628"/>
      <c r="BL22" s="628"/>
      <c r="BM22" s="628"/>
      <c r="BN22" s="629"/>
      <c r="BO22" s="663" t="s">
        <v>236</v>
      </c>
      <c r="BP22" s="663"/>
      <c r="BQ22" s="663"/>
      <c r="BR22" s="663"/>
      <c r="BS22" s="664" t="s">
        <v>236</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405642</v>
      </c>
      <c r="S23" s="628"/>
      <c r="T23" s="628"/>
      <c r="U23" s="628"/>
      <c r="V23" s="628"/>
      <c r="W23" s="628"/>
      <c r="X23" s="628"/>
      <c r="Y23" s="629"/>
      <c r="Z23" s="663">
        <v>6.3</v>
      </c>
      <c r="AA23" s="663"/>
      <c r="AB23" s="663"/>
      <c r="AC23" s="663"/>
      <c r="AD23" s="664" t="s">
        <v>236</v>
      </c>
      <c r="AE23" s="664"/>
      <c r="AF23" s="664"/>
      <c r="AG23" s="664"/>
      <c r="AH23" s="664"/>
      <c r="AI23" s="664"/>
      <c r="AJ23" s="664"/>
      <c r="AK23" s="664"/>
      <c r="AL23" s="630" t="s">
        <v>236</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t="s">
        <v>186</v>
      </c>
      <c r="BH23" s="628"/>
      <c r="BI23" s="628"/>
      <c r="BJ23" s="628"/>
      <c r="BK23" s="628"/>
      <c r="BL23" s="628"/>
      <c r="BM23" s="628"/>
      <c r="BN23" s="629"/>
      <c r="BO23" s="663" t="s">
        <v>236</v>
      </c>
      <c r="BP23" s="663"/>
      <c r="BQ23" s="663"/>
      <c r="BR23" s="663"/>
      <c r="BS23" s="664" t="s">
        <v>236</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t="s">
        <v>186</v>
      </c>
      <c r="S24" s="628"/>
      <c r="T24" s="628"/>
      <c r="U24" s="628"/>
      <c r="V24" s="628"/>
      <c r="W24" s="628"/>
      <c r="X24" s="628"/>
      <c r="Y24" s="629"/>
      <c r="Z24" s="663" t="s">
        <v>236</v>
      </c>
      <c r="AA24" s="663"/>
      <c r="AB24" s="663"/>
      <c r="AC24" s="663"/>
      <c r="AD24" s="664" t="s">
        <v>186</v>
      </c>
      <c r="AE24" s="664"/>
      <c r="AF24" s="664"/>
      <c r="AG24" s="664"/>
      <c r="AH24" s="664"/>
      <c r="AI24" s="664"/>
      <c r="AJ24" s="664"/>
      <c r="AK24" s="664"/>
      <c r="AL24" s="630" t="s">
        <v>186</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186</v>
      </c>
      <c r="BH24" s="628"/>
      <c r="BI24" s="628"/>
      <c r="BJ24" s="628"/>
      <c r="BK24" s="628"/>
      <c r="BL24" s="628"/>
      <c r="BM24" s="628"/>
      <c r="BN24" s="629"/>
      <c r="BO24" s="663" t="s">
        <v>236</v>
      </c>
      <c r="BP24" s="663"/>
      <c r="BQ24" s="663"/>
      <c r="BR24" s="663"/>
      <c r="BS24" s="664" t="s">
        <v>186</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1999270</v>
      </c>
      <c r="CS24" s="674"/>
      <c r="CT24" s="674"/>
      <c r="CU24" s="674"/>
      <c r="CV24" s="674"/>
      <c r="CW24" s="674"/>
      <c r="CX24" s="674"/>
      <c r="CY24" s="702"/>
      <c r="CZ24" s="703">
        <v>33.799999999999997</v>
      </c>
      <c r="DA24" s="686"/>
      <c r="DB24" s="686"/>
      <c r="DC24" s="705"/>
      <c r="DD24" s="701">
        <v>1576389</v>
      </c>
      <c r="DE24" s="674"/>
      <c r="DF24" s="674"/>
      <c r="DG24" s="674"/>
      <c r="DH24" s="674"/>
      <c r="DI24" s="674"/>
      <c r="DJ24" s="674"/>
      <c r="DK24" s="702"/>
      <c r="DL24" s="701">
        <v>1375176</v>
      </c>
      <c r="DM24" s="674"/>
      <c r="DN24" s="674"/>
      <c r="DO24" s="674"/>
      <c r="DP24" s="674"/>
      <c r="DQ24" s="674"/>
      <c r="DR24" s="674"/>
      <c r="DS24" s="674"/>
      <c r="DT24" s="674"/>
      <c r="DU24" s="674"/>
      <c r="DV24" s="702"/>
      <c r="DW24" s="703">
        <v>39.200000000000003</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3885386</v>
      </c>
      <c r="S25" s="628"/>
      <c r="T25" s="628"/>
      <c r="U25" s="628"/>
      <c r="V25" s="628"/>
      <c r="W25" s="628"/>
      <c r="X25" s="628"/>
      <c r="Y25" s="629"/>
      <c r="Z25" s="663">
        <v>60.7</v>
      </c>
      <c r="AA25" s="663"/>
      <c r="AB25" s="663"/>
      <c r="AC25" s="663"/>
      <c r="AD25" s="664">
        <v>3479744</v>
      </c>
      <c r="AE25" s="664"/>
      <c r="AF25" s="664"/>
      <c r="AG25" s="664"/>
      <c r="AH25" s="664"/>
      <c r="AI25" s="664"/>
      <c r="AJ25" s="664"/>
      <c r="AK25" s="664"/>
      <c r="AL25" s="630">
        <v>100</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186</v>
      </c>
      <c r="BH25" s="628"/>
      <c r="BI25" s="628"/>
      <c r="BJ25" s="628"/>
      <c r="BK25" s="628"/>
      <c r="BL25" s="628"/>
      <c r="BM25" s="628"/>
      <c r="BN25" s="629"/>
      <c r="BO25" s="663" t="s">
        <v>236</v>
      </c>
      <c r="BP25" s="663"/>
      <c r="BQ25" s="663"/>
      <c r="BR25" s="663"/>
      <c r="BS25" s="664" t="s">
        <v>236</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1091979</v>
      </c>
      <c r="CS25" s="636"/>
      <c r="CT25" s="636"/>
      <c r="CU25" s="636"/>
      <c r="CV25" s="636"/>
      <c r="CW25" s="636"/>
      <c r="CX25" s="636"/>
      <c r="CY25" s="637"/>
      <c r="CZ25" s="630">
        <v>18.399999999999999</v>
      </c>
      <c r="DA25" s="638"/>
      <c r="DB25" s="638"/>
      <c r="DC25" s="639"/>
      <c r="DD25" s="633">
        <v>1011256</v>
      </c>
      <c r="DE25" s="636"/>
      <c r="DF25" s="636"/>
      <c r="DG25" s="636"/>
      <c r="DH25" s="636"/>
      <c r="DI25" s="636"/>
      <c r="DJ25" s="636"/>
      <c r="DK25" s="637"/>
      <c r="DL25" s="633">
        <v>810043</v>
      </c>
      <c r="DM25" s="636"/>
      <c r="DN25" s="636"/>
      <c r="DO25" s="636"/>
      <c r="DP25" s="636"/>
      <c r="DQ25" s="636"/>
      <c r="DR25" s="636"/>
      <c r="DS25" s="636"/>
      <c r="DT25" s="636"/>
      <c r="DU25" s="636"/>
      <c r="DV25" s="637"/>
      <c r="DW25" s="630">
        <v>23.1</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740</v>
      </c>
      <c r="S26" s="628"/>
      <c r="T26" s="628"/>
      <c r="U26" s="628"/>
      <c r="V26" s="628"/>
      <c r="W26" s="628"/>
      <c r="X26" s="628"/>
      <c r="Y26" s="629"/>
      <c r="Z26" s="663">
        <v>0</v>
      </c>
      <c r="AA26" s="663"/>
      <c r="AB26" s="663"/>
      <c r="AC26" s="663"/>
      <c r="AD26" s="664">
        <v>740</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186</v>
      </c>
      <c r="BH26" s="628"/>
      <c r="BI26" s="628"/>
      <c r="BJ26" s="628"/>
      <c r="BK26" s="628"/>
      <c r="BL26" s="628"/>
      <c r="BM26" s="628"/>
      <c r="BN26" s="629"/>
      <c r="BO26" s="663" t="s">
        <v>236</v>
      </c>
      <c r="BP26" s="663"/>
      <c r="BQ26" s="663"/>
      <c r="BR26" s="663"/>
      <c r="BS26" s="664" t="s">
        <v>236</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642063</v>
      </c>
      <c r="CS26" s="628"/>
      <c r="CT26" s="628"/>
      <c r="CU26" s="628"/>
      <c r="CV26" s="628"/>
      <c r="CW26" s="628"/>
      <c r="CX26" s="628"/>
      <c r="CY26" s="629"/>
      <c r="CZ26" s="630">
        <v>10.8</v>
      </c>
      <c r="DA26" s="638"/>
      <c r="DB26" s="638"/>
      <c r="DC26" s="639"/>
      <c r="DD26" s="633">
        <v>579558</v>
      </c>
      <c r="DE26" s="628"/>
      <c r="DF26" s="628"/>
      <c r="DG26" s="628"/>
      <c r="DH26" s="628"/>
      <c r="DI26" s="628"/>
      <c r="DJ26" s="628"/>
      <c r="DK26" s="629"/>
      <c r="DL26" s="633" t="s">
        <v>236</v>
      </c>
      <c r="DM26" s="628"/>
      <c r="DN26" s="628"/>
      <c r="DO26" s="628"/>
      <c r="DP26" s="628"/>
      <c r="DQ26" s="628"/>
      <c r="DR26" s="628"/>
      <c r="DS26" s="628"/>
      <c r="DT26" s="628"/>
      <c r="DU26" s="628"/>
      <c r="DV26" s="629"/>
      <c r="DW26" s="630" t="s">
        <v>236</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31426</v>
      </c>
      <c r="S27" s="628"/>
      <c r="T27" s="628"/>
      <c r="U27" s="628"/>
      <c r="V27" s="628"/>
      <c r="W27" s="628"/>
      <c r="X27" s="628"/>
      <c r="Y27" s="629"/>
      <c r="Z27" s="663">
        <v>0.5</v>
      </c>
      <c r="AA27" s="663"/>
      <c r="AB27" s="663"/>
      <c r="AC27" s="663"/>
      <c r="AD27" s="664" t="s">
        <v>236</v>
      </c>
      <c r="AE27" s="664"/>
      <c r="AF27" s="664"/>
      <c r="AG27" s="664"/>
      <c r="AH27" s="664"/>
      <c r="AI27" s="664"/>
      <c r="AJ27" s="664"/>
      <c r="AK27" s="664"/>
      <c r="AL27" s="630" t="s">
        <v>236</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766792</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408883</v>
      </c>
      <c r="CS27" s="636"/>
      <c r="CT27" s="636"/>
      <c r="CU27" s="636"/>
      <c r="CV27" s="636"/>
      <c r="CW27" s="636"/>
      <c r="CX27" s="636"/>
      <c r="CY27" s="637"/>
      <c r="CZ27" s="630">
        <v>6.9</v>
      </c>
      <c r="DA27" s="638"/>
      <c r="DB27" s="638"/>
      <c r="DC27" s="639"/>
      <c r="DD27" s="633">
        <v>92830</v>
      </c>
      <c r="DE27" s="636"/>
      <c r="DF27" s="636"/>
      <c r="DG27" s="636"/>
      <c r="DH27" s="636"/>
      <c r="DI27" s="636"/>
      <c r="DJ27" s="636"/>
      <c r="DK27" s="637"/>
      <c r="DL27" s="633">
        <v>92830</v>
      </c>
      <c r="DM27" s="636"/>
      <c r="DN27" s="636"/>
      <c r="DO27" s="636"/>
      <c r="DP27" s="636"/>
      <c r="DQ27" s="636"/>
      <c r="DR27" s="636"/>
      <c r="DS27" s="636"/>
      <c r="DT27" s="636"/>
      <c r="DU27" s="636"/>
      <c r="DV27" s="637"/>
      <c r="DW27" s="630">
        <v>2.6</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43503</v>
      </c>
      <c r="S28" s="628"/>
      <c r="T28" s="628"/>
      <c r="U28" s="628"/>
      <c r="V28" s="628"/>
      <c r="W28" s="628"/>
      <c r="X28" s="628"/>
      <c r="Y28" s="629"/>
      <c r="Z28" s="663">
        <v>0.7</v>
      </c>
      <c r="AA28" s="663"/>
      <c r="AB28" s="663"/>
      <c r="AC28" s="663"/>
      <c r="AD28" s="664" t="s">
        <v>236</v>
      </c>
      <c r="AE28" s="664"/>
      <c r="AF28" s="664"/>
      <c r="AG28" s="664"/>
      <c r="AH28" s="664"/>
      <c r="AI28" s="664"/>
      <c r="AJ28" s="664"/>
      <c r="AK28" s="664"/>
      <c r="AL28" s="630" t="s">
        <v>186</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498408</v>
      </c>
      <c r="CS28" s="628"/>
      <c r="CT28" s="628"/>
      <c r="CU28" s="628"/>
      <c r="CV28" s="628"/>
      <c r="CW28" s="628"/>
      <c r="CX28" s="628"/>
      <c r="CY28" s="629"/>
      <c r="CZ28" s="630">
        <v>8.4</v>
      </c>
      <c r="DA28" s="638"/>
      <c r="DB28" s="638"/>
      <c r="DC28" s="639"/>
      <c r="DD28" s="633">
        <v>472303</v>
      </c>
      <c r="DE28" s="628"/>
      <c r="DF28" s="628"/>
      <c r="DG28" s="628"/>
      <c r="DH28" s="628"/>
      <c r="DI28" s="628"/>
      <c r="DJ28" s="628"/>
      <c r="DK28" s="629"/>
      <c r="DL28" s="633">
        <v>472303</v>
      </c>
      <c r="DM28" s="628"/>
      <c r="DN28" s="628"/>
      <c r="DO28" s="628"/>
      <c r="DP28" s="628"/>
      <c r="DQ28" s="628"/>
      <c r="DR28" s="628"/>
      <c r="DS28" s="628"/>
      <c r="DT28" s="628"/>
      <c r="DU28" s="628"/>
      <c r="DV28" s="629"/>
      <c r="DW28" s="630">
        <v>13.4</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31838</v>
      </c>
      <c r="S29" s="628"/>
      <c r="T29" s="628"/>
      <c r="U29" s="628"/>
      <c r="V29" s="628"/>
      <c r="W29" s="628"/>
      <c r="X29" s="628"/>
      <c r="Y29" s="629"/>
      <c r="Z29" s="663">
        <v>0.5</v>
      </c>
      <c r="AA29" s="663"/>
      <c r="AB29" s="663"/>
      <c r="AC29" s="663"/>
      <c r="AD29" s="664" t="s">
        <v>186</v>
      </c>
      <c r="AE29" s="664"/>
      <c r="AF29" s="664"/>
      <c r="AG29" s="664"/>
      <c r="AH29" s="664"/>
      <c r="AI29" s="664"/>
      <c r="AJ29" s="664"/>
      <c r="AK29" s="664"/>
      <c r="AL29" s="630" t="s">
        <v>186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72</v>
      </c>
      <c r="CG29" s="625"/>
      <c r="CH29" s="625"/>
      <c r="CI29" s="625"/>
      <c r="CJ29" s="625"/>
      <c r="CK29" s="625"/>
      <c r="CL29" s="625"/>
      <c r="CM29" s="625"/>
      <c r="CN29" s="625"/>
      <c r="CO29" s="625"/>
      <c r="CP29" s="625"/>
      <c r="CQ29" s="626"/>
      <c r="CR29" s="627">
        <v>498402</v>
      </c>
      <c r="CS29" s="636"/>
      <c r="CT29" s="636"/>
      <c r="CU29" s="636"/>
      <c r="CV29" s="636"/>
      <c r="CW29" s="636"/>
      <c r="CX29" s="636"/>
      <c r="CY29" s="637"/>
      <c r="CZ29" s="630">
        <v>8.4</v>
      </c>
      <c r="DA29" s="638"/>
      <c r="DB29" s="638"/>
      <c r="DC29" s="639"/>
      <c r="DD29" s="633">
        <v>472297</v>
      </c>
      <c r="DE29" s="636"/>
      <c r="DF29" s="636"/>
      <c r="DG29" s="636"/>
      <c r="DH29" s="636"/>
      <c r="DI29" s="636"/>
      <c r="DJ29" s="636"/>
      <c r="DK29" s="637"/>
      <c r="DL29" s="633">
        <v>472297</v>
      </c>
      <c r="DM29" s="636"/>
      <c r="DN29" s="636"/>
      <c r="DO29" s="636"/>
      <c r="DP29" s="636"/>
      <c r="DQ29" s="636"/>
      <c r="DR29" s="636"/>
      <c r="DS29" s="636"/>
      <c r="DT29" s="636"/>
      <c r="DU29" s="636"/>
      <c r="DV29" s="637"/>
      <c r="DW29" s="630">
        <v>13.4</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802113</v>
      </c>
      <c r="S30" s="628"/>
      <c r="T30" s="628"/>
      <c r="U30" s="628"/>
      <c r="V30" s="628"/>
      <c r="W30" s="628"/>
      <c r="X30" s="628"/>
      <c r="Y30" s="629"/>
      <c r="Z30" s="663">
        <v>12.5</v>
      </c>
      <c r="AA30" s="663"/>
      <c r="AB30" s="663"/>
      <c r="AC30" s="663"/>
      <c r="AD30" s="664" t="s">
        <v>186</v>
      </c>
      <c r="AE30" s="664"/>
      <c r="AF30" s="664"/>
      <c r="AG30" s="664"/>
      <c r="AH30" s="664"/>
      <c r="AI30" s="664"/>
      <c r="AJ30" s="664"/>
      <c r="AK30" s="664"/>
      <c r="AL30" s="630" t="s">
        <v>236</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488050</v>
      </c>
      <c r="CS30" s="628"/>
      <c r="CT30" s="628"/>
      <c r="CU30" s="628"/>
      <c r="CV30" s="628"/>
      <c r="CW30" s="628"/>
      <c r="CX30" s="628"/>
      <c r="CY30" s="629"/>
      <c r="CZ30" s="630">
        <v>8.1999999999999993</v>
      </c>
      <c r="DA30" s="638"/>
      <c r="DB30" s="638"/>
      <c r="DC30" s="639"/>
      <c r="DD30" s="633">
        <v>461945</v>
      </c>
      <c r="DE30" s="628"/>
      <c r="DF30" s="628"/>
      <c r="DG30" s="628"/>
      <c r="DH30" s="628"/>
      <c r="DI30" s="628"/>
      <c r="DJ30" s="628"/>
      <c r="DK30" s="629"/>
      <c r="DL30" s="633">
        <v>461945</v>
      </c>
      <c r="DM30" s="628"/>
      <c r="DN30" s="628"/>
      <c r="DO30" s="628"/>
      <c r="DP30" s="628"/>
      <c r="DQ30" s="628"/>
      <c r="DR30" s="628"/>
      <c r="DS30" s="628"/>
      <c r="DT30" s="628"/>
      <c r="DU30" s="628"/>
      <c r="DV30" s="629"/>
      <c r="DW30" s="630">
        <v>13.2</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186</v>
      </c>
      <c r="S31" s="628"/>
      <c r="T31" s="628"/>
      <c r="U31" s="628"/>
      <c r="V31" s="628"/>
      <c r="W31" s="628"/>
      <c r="X31" s="628"/>
      <c r="Y31" s="629"/>
      <c r="Z31" s="663" t="s">
        <v>236</v>
      </c>
      <c r="AA31" s="663"/>
      <c r="AB31" s="663"/>
      <c r="AC31" s="663"/>
      <c r="AD31" s="664" t="s">
        <v>236</v>
      </c>
      <c r="AE31" s="664"/>
      <c r="AF31" s="664"/>
      <c r="AG31" s="664"/>
      <c r="AH31" s="664"/>
      <c r="AI31" s="664"/>
      <c r="AJ31" s="664"/>
      <c r="AK31" s="664"/>
      <c r="AL31" s="630" t="s">
        <v>186</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99.3</v>
      </c>
      <c r="BH31" s="685"/>
      <c r="BI31" s="685"/>
      <c r="BJ31" s="685"/>
      <c r="BK31" s="685"/>
      <c r="BL31" s="685"/>
      <c r="BM31" s="686">
        <v>96.7</v>
      </c>
      <c r="BN31" s="685"/>
      <c r="BO31" s="685"/>
      <c r="BP31" s="685"/>
      <c r="BQ31" s="687"/>
      <c r="BR31" s="684">
        <v>99.4</v>
      </c>
      <c r="BS31" s="685"/>
      <c r="BT31" s="685"/>
      <c r="BU31" s="685"/>
      <c r="BV31" s="685"/>
      <c r="BW31" s="685"/>
      <c r="BX31" s="686">
        <v>96.6</v>
      </c>
      <c r="BY31" s="685"/>
      <c r="BZ31" s="685"/>
      <c r="CA31" s="685"/>
      <c r="CB31" s="687"/>
      <c r="CD31" s="642"/>
      <c r="CE31" s="643"/>
      <c r="CF31" s="624" t="s">
        <v>320</v>
      </c>
      <c r="CG31" s="625"/>
      <c r="CH31" s="625"/>
      <c r="CI31" s="625"/>
      <c r="CJ31" s="625"/>
      <c r="CK31" s="625"/>
      <c r="CL31" s="625"/>
      <c r="CM31" s="625"/>
      <c r="CN31" s="625"/>
      <c r="CO31" s="625"/>
      <c r="CP31" s="625"/>
      <c r="CQ31" s="626"/>
      <c r="CR31" s="627">
        <v>10352</v>
      </c>
      <c r="CS31" s="636"/>
      <c r="CT31" s="636"/>
      <c r="CU31" s="636"/>
      <c r="CV31" s="636"/>
      <c r="CW31" s="636"/>
      <c r="CX31" s="636"/>
      <c r="CY31" s="637"/>
      <c r="CZ31" s="630">
        <v>0.2</v>
      </c>
      <c r="DA31" s="638"/>
      <c r="DB31" s="638"/>
      <c r="DC31" s="639"/>
      <c r="DD31" s="633">
        <v>10352</v>
      </c>
      <c r="DE31" s="636"/>
      <c r="DF31" s="636"/>
      <c r="DG31" s="636"/>
      <c r="DH31" s="636"/>
      <c r="DI31" s="636"/>
      <c r="DJ31" s="636"/>
      <c r="DK31" s="637"/>
      <c r="DL31" s="633">
        <v>10352</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247367</v>
      </c>
      <c r="S32" s="628"/>
      <c r="T32" s="628"/>
      <c r="U32" s="628"/>
      <c r="V32" s="628"/>
      <c r="W32" s="628"/>
      <c r="X32" s="628"/>
      <c r="Y32" s="629"/>
      <c r="Z32" s="663">
        <v>3.9</v>
      </c>
      <c r="AA32" s="663"/>
      <c r="AB32" s="663"/>
      <c r="AC32" s="663"/>
      <c r="AD32" s="664" t="s">
        <v>186</v>
      </c>
      <c r="AE32" s="664"/>
      <c r="AF32" s="664"/>
      <c r="AG32" s="664"/>
      <c r="AH32" s="664"/>
      <c r="AI32" s="664"/>
      <c r="AJ32" s="664"/>
      <c r="AK32" s="664"/>
      <c r="AL32" s="630" t="s">
        <v>236</v>
      </c>
      <c r="AM32" s="631"/>
      <c r="AN32" s="631"/>
      <c r="AO32" s="665"/>
      <c r="AP32" s="666"/>
      <c r="AQ32" s="667"/>
      <c r="AR32" s="667"/>
      <c r="AS32" s="667"/>
      <c r="AT32" s="691"/>
      <c r="AU32" s="214" t="s">
        <v>322</v>
      </c>
      <c r="AX32" s="624" t="s">
        <v>323</v>
      </c>
      <c r="AY32" s="625"/>
      <c r="AZ32" s="625"/>
      <c r="BA32" s="625"/>
      <c r="BB32" s="625"/>
      <c r="BC32" s="625"/>
      <c r="BD32" s="625"/>
      <c r="BE32" s="625"/>
      <c r="BF32" s="626"/>
      <c r="BG32" s="683">
        <v>99.5</v>
      </c>
      <c r="BH32" s="636"/>
      <c r="BI32" s="636"/>
      <c r="BJ32" s="636"/>
      <c r="BK32" s="636"/>
      <c r="BL32" s="636"/>
      <c r="BM32" s="631">
        <v>98.5</v>
      </c>
      <c r="BN32" s="636"/>
      <c r="BO32" s="636"/>
      <c r="BP32" s="636"/>
      <c r="BQ32" s="661"/>
      <c r="BR32" s="683">
        <v>99.5</v>
      </c>
      <c r="BS32" s="636"/>
      <c r="BT32" s="636"/>
      <c r="BU32" s="636"/>
      <c r="BV32" s="636"/>
      <c r="BW32" s="636"/>
      <c r="BX32" s="631">
        <v>98.2</v>
      </c>
      <c r="BY32" s="636"/>
      <c r="BZ32" s="636"/>
      <c r="CA32" s="636"/>
      <c r="CB32" s="661"/>
      <c r="CD32" s="644"/>
      <c r="CE32" s="645"/>
      <c r="CF32" s="624" t="s">
        <v>324</v>
      </c>
      <c r="CG32" s="625"/>
      <c r="CH32" s="625"/>
      <c r="CI32" s="625"/>
      <c r="CJ32" s="625"/>
      <c r="CK32" s="625"/>
      <c r="CL32" s="625"/>
      <c r="CM32" s="625"/>
      <c r="CN32" s="625"/>
      <c r="CO32" s="625"/>
      <c r="CP32" s="625"/>
      <c r="CQ32" s="626"/>
      <c r="CR32" s="627">
        <v>6</v>
      </c>
      <c r="CS32" s="628"/>
      <c r="CT32" s="628"/>
      <c r="CU32" s="628"/>
      <c r="CV32" s="628"/>
      <c r="CW32" s="628"/>
      <c r="CX32" s="628"/>
      <c r="CY32" s="629"/>
      <c r="CZ32" s="630">
        <v>0</v>
      </c>
      <c r="DA32" s="638"/>
      <c r="DB32" s="638"/>
      <c r="DC32" s="639"/>
      <c r="DD32" s="633">
        <v>6</v>
      </c>
      <c r="DE32" s="628"/>
      <c r="DF32" s="628"/>
      <c r="DG32" s="628"/>
      <c r="DH32" s="628"/>
      <c r="DI32" s="628"/>
      <c r="DJ32" s="628"/>
      <c r="DK32" s="629"/>
      <c r="DL32" s="633">
        <v>6</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35575</v>
      </c>
      <c r="S33" s="628"/>
      <c r="T33" s="628"/>
      <c r="U33" s="628"/>
      <c r="V33" s="628"/>
      <c r="W33" s="628"/>
      <c r="X33" s="628"/>
      <c r="Y33" s="629"/>
      <c r="Z33" s="663">
        <v>0.6</v>
      </c>
      <c r="AA33" s="663"/>
      <c r="AB33" s="663"/>
      <c r="AC33" s="663"/>
      <c r="AD33" s="664" t="s">
        <v>186</v>
      </c>
      <c r="AE33" s="664"/>
      <c r="AF33" s="664"/>
      <c r="AG33" s="664"/>
      <c r="AH33" s="664"/>
      <c r="AI33" s="664"/>
      <c r="AJ33" s="664"/>
      <c r="AK33" s="664"/>
      <c r="AL33" s="630" t="s">
        <v>236</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99.2</v>
      </c>
      <c r="BH33" s="612"/>
      <c r="BI33" s="612"/>
      <c r="BJ33" s="612"/>
      <c r="BK33" s="612"/>
      <c r="BL33" s="612"/>
      <c r="BM33" s="656">
        <v>95.2</v>
      </c>
      <c r="BN33" s="612"/>
      <c r="BO33" s="612"/>
      <c r="BP33" s="612"/>
      <c r="BQ33" s="650"/>
      <c r="BR33" s="682">
        <v>99.3</v>
      </c>
      <c r="BS33" s="612"/>
      <c r="BT33" s="612"/>
      <c r="BU33" s="612"/>
      <c r="BV33" s="612"/>
      <c r="BW33" s="612"/>
      <c r="BX33" s="656">
        <v>95.2</v>
      </c>
      <c r="BY33" s="612"/>
      <c r="BZ33" s="612"/>
      <c r="CA33" s="612"/>
      <c r="CB33" s="650"/>
      <c r="CD33" s="624" t="s">
        <v>327</v>
      </c>
      <c r="CE33" s="625"/>
      <c r="CF33" s="625"/>
      <c r="CG33" s="625"/>
      <c r="CH33" s="625"/>
      <c r="CI33" s="625"/>
      <c r="CJ33" s="625"/>
      <c r="CK33" s="625"/>
      <c r="CL33" s="625"/>
      <c r="CM33" s="625"/>
      <c r="CN33" s="625"/>
      <c r="CO33" s="625"/>
      <c r="CP33" s="625"/>
      <c r="CQ33" s="626"/>
      <c r="CR33" s="627">
        <v>3393279</v>
      </c>
      <c r="CS33" s="636"/>
      <c r="CT33" s="636"/>
      <c r="CU33" s="636"/>
      <c r="CV33" s="636"/>
      <c r="CW33" s="636"/>
      <c r="CX33" s="636"/>
      <c r="CY33" s="637"/>
      <c r="CZ33" s="630">
        <v>57.3</v>
      </c>
      <c r="DA33" s="638"/>
      <c r="DB33" s="638"/>
      <c r="DC33" s="639"/>
      <c r="DD33" s="633">
        <v>2652075</v>
      </c>
      <c r="DE33" s="636"/>
      <c r="DF33" s="636"/>
      <c r="DG33" s="636"/>
      <c r="DH33" s="636"/>
      <c r="DI33" s="636"/>
      <c r="DJ33" s="636"/>
      <c r="DK33" s="637"/>
      <c r="DL33" s="633">
        <v>1638477</v>
      </c>
      <c r="DM33" s="636"/>
      <c r="DN33" s="636"/>
      <c r="DO33" s="636"/>
      <c r="DP33" s="636"/>
      <c r="DQ33" s="636"/>
      <c r="DR33" s="636"/>
      <c r="DS33" s="636"/>
      <c r="DT33" s="636"/>
      <c r="DU33" s="636"/>
      <c r="DV33" s="637"/>
      <c r="DW33" s="630">
        <v>46.6</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82172</v>
      </c>
      <c r="S34" s="628"/>
      <c r="T34" s="628"/>
      <c r="U34" s="628"/>
      <c r="V34" s="628"/>
      <c r="W34" s="628"/>
      <c r="X34" s="628"/>
      <c r="Y34" s="629"/>
      <c r="Z34" s="663">
        <v>1.3</v>
      </c>
      <c r="AA34" s="663"/>
      <c r="AB34" s="663"/>
      <c r="AC34" s="663"/>
      <c r="AD34" s="664" t="s">
        <v>236</v>
      </c>
      <c r="AE34" s="664"/>
      <c r="AF34" s="664"/>
      <c r="AG34" s="664"/>
      <c r="AH34" s="664"/>
      <c r="AI34" s="664"/>
      <c r="AJ34" s="664"/>
      <c r="AK34" s="664"/>
      <c r="AL34" s="630" t="s">
        <v>186</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1016995</v>
      </c>
      <c r="CS34" s="628"/>
      <c r="CT34" s="628"/>
      <c r="CU34" s="628"/>
      <c r="CV34" s="628"/>
      <c r="CW34" s="628"/>
      <c r="CX34" s="628"/>
      <c r="CY34" s="629"/>
      <c r="CZ34" s="630">
        <v>17.2</v>
      </c>
      <c r="DA34" s="638"/>
      <c r="DB34" s="638"/>
      <c r="DC34" s="639"/>
      <c r="DD34" s="633">
        <v>657867</v>
      </c>
      <c r="DE34" s="628"/>
      <c r="DF34" s="628"/>
      <c r="DG34" s="628"/>
      <c r="DH34" s="628"/>
      <c r="DI34" s="628"/>
      <c r="DJ34" s="628"/>
      <c r="DK34" s="629"/>
      <c r="DL34" s="633">
        <v>350341</v>
      </c>
      <c r="DM34" s="628"/>
      <c r="DN34" s="628"/>
      <c r="DO34" s="628"/>
      <c r="DP34" s="628"/>
      <c r="DQ34" s="628"/>
      <c r="DR34" s="628"/>
      <c r="DS34" s="628"/>
      <c r="DT34" s="628"/>
      <c r="DU34" s="628"/>
      <c r="DV34" s="629"/>
      <c r="DW34" s="630">
        <v>10</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83523</v>
      </c>
      <c r="S35" s="628"/>
      <c r="T35" s="628"/>
      <c r="U35" s="628"/>
      <c r="V35" s="628"/>
      <c r="W35" s="628"/>
      <c r="X35" s="628"/>
      <c r="Y35" s="629"/>
      <c r="Z35" s="663">
        <v>1.3</v>
      </c>
      <c r="AA35" s="663"/>
      <c r="AB35" s="663"/>
      <c r="AC35" s="663"/>
      <c r="AD35" s="664" t="s">
        <v>186</v>
      </c>
      <c r="AE35" s="664"/>
      <c r="AF35" s="664"/>
      <c r="AG35" s="664"/>
      <c r="AH35" s="664"/>
      <c r="AI35" s="664"/>
      <c r="AJ35" s="664"/>
      <c r="AK35" s="664"/>
      <c r="AL35" s="630" t="s">
        <v>186</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34986</v>
      </c>
      <c r="CS35" s="636"/>
      <c r="CT35" s="636"/>
      <c r="CU35" s="636"/>
      <c r="CV35" s="636"/>
      <c r="CW35" s="636"/>
      <c r="CX35" s="636"/>
      <c r="CY35" s="637"/>
      <c r="CZ35" s="630">
        <v>0.6</v>
      </c>
      <c r="DA35" s="638"/>
      <c r="DB35" s="638"/>
      <c r="DC35" s="639"/>
      <c r="DD35" s="633">
        <v>19188</v>
      </c>
      <c r="DE35" s="636"/>
      <c r="DF35" s="636"/>
      <c r="DG35" s="636"/>
      <c r="DH35" s="636"/>
      <c r="DI35" s="636"/>
      <c r="DJ35" s="636"/>
      <c r="DK35" s="637"/>
      <c r="DL35" s="633">
        <v>17004</v>
      </c>
      <c r="DM35" s="636"/>
      <c r="DN35" s="636"/>
      <c r="DO35" s="636"/>
      <c r="DP35" s="636"/>
      <c r="DQ35" s="636"/>
      <c r="DR35" s="636"/>
      <c r="DS35" s="636"/>
      <c r="DT35" s="636"/>
      <c r="DU35" s="636"/>
      <c r="DV35" s="637"/>
      <c r="DW35" s="630">
        <v>0.5</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595279</v>
      </c>
      <c r="S36" s="628"/>
      <c r="T36" s="628"/>
      <c r="U36" s="628"/>
      <c r="V36" s="628"/>
      <c r="W36" s="628"/>
      <c r="X36" s="628"/>
      <c r="Y36" s="629"/>
      <c r="Z36" s="663">
        <v>9.3000000000000007</v>
      </c>
      <c r="AA36" s="663"/>
      <c r="AB36" s="663"/>
      <c r="AC36" s="663"/>
      <c r="AD36" s="664" t="s">
        <v>236</v>
      </c>
      <c r="AE36" s="664"/>
      <c r="AF36" s="664"/>
      <c r="AG36" s="664"/>
      <c r="AH36" s="664"/>
      <c r="AI36" s="664"/>
      <c r="AJ36" s="664"/>
      <c r="AK36" s="664"/>
      <c r="AL36" s="630" t="s">
        <v>236</v>
      </c>
      <c r="AM36" s="631"/>
      <c r="AN36" s="631"/>
      <c r="AO36" s="665"/>
      <c r="AP36" s="222"/>
      <c r="AQ36" s="670" t="s">
        <v>335</v>
      </c>
      <c r="AR36" s="671"/>
      <c r="AS36" s="671"/>
      <c r="AT36" s="671"/>
      <c r="AU36" s="671"/>
      <c r="AV36" s="671"/>
      <c r="AW36" s="671"/>
      <c r="AX36" s="671"/>
      <c r="AY36" s="672"/>
      <c r="AZ36" s="673">
        <v>1003245</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102079</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1178592</v>
      </c>
      <c r="CS36" s="628"/>
      <c r="CT36" s="628"/>
      <c r="CU36" s="628"/>
      <c r="CV36" s="628"/>
      <c r="CW36" s="628"/>
      <c r="CX36" s="628"/>
      <c r="CY36" s="629"/>
      <c r="CZ36" s="630">
        <v>19.899999999999999</v>
      </c>
      <c r="DA36" s="638"/>
      <c r="DB36" s="638"/>
      <c r="DC36" s="639"/>
      <c r="DD36" s="633">
        <v>987908</v>
      </c>
      <c r="DE36" s="628"/>
      <c r="DF36" s="628"/>
      <c r="DG36" s="628"/>
      <c r="DH36" s="628"/>
      <c r="DI36" s="628"/>
      <c r="DJ36" s="628"/>
      <c r="DK36" s="629"/>
      <c r="DL36" s="633">
        <v>748388</v>
      </c>
      <c r="DM36" s="628"/>
      <c r="DN36" s="628"/>
      <c r="DO36" s="628"/>
      <c r="DP36" s="628"/>
      <c r="DQ36" s="628"/>
      <c r="DR36" s="628"/>
      <c r="DS36" s="628"/>
      <c r="DT36" s="628"/>
      <c r="DU36" s="628"/>
      <c r="DV36" s="629"/>
      <c r="DW36" s="630">
        <v>21.3</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103465</v>
      </c>
      <c r="S37" s="628"/>
      <c r="T37" s="628"/>
      <c r="U37" s="628"/>
      <c r="V37" s="628"/>
      <c r="W37" s="628"/>
      <c r="X37" s="628"/>
      <c r="Y37" s="629"/>
      <c r="Z37" s="663">
        <v>1.6</v>
      </c>
      <c r="AA37" s="663"/>
      <c r="AB37" s="663"/>
      <c r="AC37" s="663"/>
      <c r="AD37" s="664">
        <v>16</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219644</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92344</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418638</v>
      </c>
      <c r="CS37" s="636"/>
      <c r="CT37" s="636"/>
      <c r="CU37" s="636"/>
      <c r="CV37" s="636"/>
      <c r="CW37" s="636"/>
      <c r="CX37" s="636"/>
      <c r="CY37" s="637"/>
      <c r="CZ37" s="630">
        <v>7.1</v>
      </c>
      <c r="DA37" s="638"/>
      <c r="DB37" s="638"/>
      <c r="DC37" s="639"/>
      <c r="DD37" s="633">
        <v>415577</v>
      </c>
      <c r="DE37" s="636"/>
      <c r="DF37" s="636"/>
      <c r="DG37" s="636"/>
      <c r="DH37" s="636"/>
      <c r="DI37" s="636"/>
      <c r="DJ37" s="636"/>
      <c r="DK37" s="637"/>
      <c r="DL37" s="633">
        <v>395445</v>
      </c>
      <c r="DM37" s="636"/>
      <c r="DN37" s="636"/>
      <c r="DO37" s="636"/>
      <c r="DP37" s="636"/>
      <c r="DQ37" s="636"/>
      <c r="DR37" s="636"/>
      <c r="DS37" s="636"/>
      <c r="DT37" s="636"/>
      <c r="DU37" s="636"/>
      <c r="DV37" s="637"/>
      <c r="DW37" s="630">
        <v>11.3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460200</v>
      </c>
      <c r="S38" s="628"/>
      <c r="T38" s="628"/>
      <c r="U38" s="628"/>
      <c r="V38" s="628"/>
      <c r="W38" s="628"/>
      <c r="X38" s="628"/>
      <c r="Y38" s="629"/>
      <c r="Z38" s="663">
        <v>7.2</v>
      </c>
      <c r="AA38" s="663"/>
      <c r="AB38" s="663"/>
      <c r="AC38" s="663"/>
      <c r="AD38" s="664" t="s">
        <v>236</v>
      </c>
      <c r="AE38" s="664"/>
      <c r="AF38" s="664"/>
      <c r="AG38" s="664"/>
      <c r="AH38" s="664"/>
      <c r="AI38" s="664"/>
      <c r="AJ38" s="664"/>
      <c r="AK38" s="664"/>
      <c r="AL38" s="630" t="s">
        <v>236</v>
      </c>
      <c r="AM38" s="631"/>
      <c r="AN38" s="631"/>
      <c r="AO38" s="665"/>
      <c r="AQ38" s="658" t="s">
        <v>343</v>
      </c>
      <c r="AR38" s="659"/>
      <c r="AS38" s="659"/>
      <c r="AT38" s="659"/>
      <c r="AU38" s="659"/>
      <c r="AV38" s="659"/>
      <c r="AW38" s="659"/>
      <c r="AX38" s="659"/>
      <c r="AY38" s="660"/>
      <c r="AZ38" s="627">
        <v>158979</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1149</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655739</v>
      </c>
      <c r="CS38" s="628"/>
      <c r="CT38" s="628"/>
      <c r="CU38" s="628"/>
      <c r="CV38" s="628"/>
      <c r="CW38" s="628"/>
      <c r="CX38" s="628"/>
      <c r="CY38" s="629"/>
      <c r="CZ38" s="630">
        <v>11.1</v>
      </c>
      <c r="DA38" s="638"/>
      <c r="DB38" s="638"/>
      <c r="DC38" s="639"/>
      <c r="DD38" s="633">
        <v>525876</v>
      </c>
      <c r="DE38" s="628"/>
      <c r="DF38" s="628"/>
      <c r="DG38" s="628"/>
      <c r="DH38" s="628"/>
      <c r="DI38" s="628"/>
      <c r="DJ38" s="628"/>
      <c r="DK38" s="629"/>
      <c r="DL38" s="633">
        <v>522744</v>
      </c>
      <c r="DM38" s="628"/>
      <c r="DN38" s="628"/>
      <c r="DO38" s="628"/>
      <c r="DP38" s="628"/>
      <c r="DQ38" s="628"/>
      <c r="DR38" s="628"/>
      <c r="DS38" s="628"/>
      <c r="DT38" s="628"/>
      <c r="DU38" s="628"/>
      <c r="DV38" s="629"/>
      <c r="DW38" s="630">
        <v>14.9</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236</v>
      </c>
      <c r="S39" s="628"/>
      <c r="T39" s="628"/>
      <c r="U39" s="628"/>
      <c r="V39" s="628"/>
      <c r="W39" s="628"/>
      <c r="X39" s="628"/>
      <c r="Y39" s="629"/>
      <c r="Z39" s="663" t="s">
        <v>186</v>
      </c>
      <c r="AA39" s="663"/>
      <c r="AB39" s="663"/>
      <c r="AC39" s="663"/>
      <c r="AD39" s="664" t="s">
        <v>186</v>
      </c>
      <c r="AE39" s="664"/>
      <c r="AF39" s="664"/>
      <c r="AG39" s="664"/>
      <c r="AH39" s="664"/>
      <c r="AI39" s="664"/>
      <c r="AJ39" s="664"/>
      <c r="AK39" s="664"/>
      <c r="AL39" s="630" t="s">
        <v>236</v>
      </c>
      <c r="AM39" s="631"/>
      <c r="AN39" s="631"/>
      <c r="AO39" s="665"/>
      <c r="AQ39" s="658" t="s">
        <v>347</v>
      </c>
      <c r="AR39" s="659"/>
      <c r="AS39" s="659"/>
      <c r="AT39" s="659"/>
      <c r="AU39" s="659"/>
      <c r="AV39" s="659"/>
      <c r="AW39" s="659"/>
      <c r="AX39" s="659"/>
      <c r="AY39" s="660"/>
      <c r="AZ39" s="627">
        <v>127862</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1802</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501692</v>
      </c>
      <c r="CS39" s="636"/>
      <c r="CT39" s="636"/>
      <c r="CU39" s="636"/>
      <c r="CV39" s="636"/>
      <c r="CW39" s="636"/>
      <c r="CX39" s="636"/>
      <c r="CY39" s="637"/>
      <c r="CZ39" s="630">
        <v>8.5</v>
      </c>
      <c r="DA39" s="638"/>
      <c r="DB39" s="638"/>
      <c r="DC39" s="639"/>
      <c r="DD39" s="633">
        <v>460096</v>
      </c>
      <c r="DE39" s="636"/>
      <c r="DF39" s="636"/>
      <c r="DG39" s="636"/>
      <c r="DH39" s="636"/>
      <c r="DI39" s="636"/>
      <c r="DJ39" s="636"/>
      <c r="DK39" s="637"/>
      <c r="DL39" s="633" t="s">
        <v>236</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32000</v>
      </c>
      <c r="S40" s="628"/>
      <c r="T40" s="628"/>
      <c r="U40" s="628"/>
      <c r="V40" s="628"/>
      <c r="W40" s="628"/>
      <c r="X40" s="628"/>
      <c r="Y40" s="629"/>
      <c r="Z40" s="663">
        <v>0.5</v>
      </c>
      <c r="AA40" s="663"/>
      <c r="AB40" s="663"/>
      <c r="AC40" s="663"/>
      <c r="AD40" s="664" t="s">
        <v>186</v>
      </c>
      <c r="AE40" s="664"/>
      <c r="AF40" s="664"/>
      <c r="AG40" s="664"/>
      <c r="AH40" s="664"/>
      <c r="AI40" s="664"/>
      <c r="AJ40" s="664"/>
      <c r="AK40" s="664"/>
      <c r="AL40" s="630" t="s">
        <v>236</v>
      </c>
      <c r="AM40" s="631"/>
      <c r="AN40" s="631"/>
      <c r="AO40" s="665"/>
      <c r="AQ40" s="658" t="s">
        <v>351</v>
      </c>
      <c r="AR40" s="659"/>
      <c r="AS40" s="659"/>
      <c r="AT40" s="659"/>
      <c r="AU40" s="659"/>
      <c r="AV40" s="659"/>
      <c r="AW40" s="659"/>
      <c r="AX40" s="659"/>
      <c r="AY40" s="660"/>
      <c r="AZ40" s="627" t="s">
        <v>186</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100</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5275</v>
      </c>
      <c r="CS40" s="628"/>
      <c r="CT40" s="628"/>
      <c r="CU40" s="628"/>
      <c r="CV40" s="628"/>
      <c r="CW40" s="628"/>
      <c r="CX40" s="628"/>
      <c r="CY40" s="629"/>
      <c r="CZ40" s="630">
        <v>0.1</v>
      </c>
      <c r="DA40" s="638"/>
      <c r="DB40" s="638"/>
      <c r="DC40" s="639"/>
      <c r="DD40" s="633">
        <v>1140</v>
      </c>
      <c r="DE40" s="628"/>
      <c r="DF40" s="628"/>
      <c r="DG40" s="628"/>
      <c r="DH40" s="628"/>
      <c r="DI40" s="628"/>
      <c r="DJ40" s="628"/>
      <c r="DK40" s="629"/>
      <c r="DL40" s="633" t="s">
        <v>186</v>
      </c>
      <c r="DM40" s="628"/>
      <c r="DN40" s="628"/>
      <c r="DO40" s="628"/>
      <c r="DP40" s="628"/>
      <c r="DQ40" s="628"/>
      <c r="DR40" s="628"/>
      <c r="DS40" s="628"/>
      <c r="DT40" s="628"/>
      <c r="DU40" s="628"/>
      <c r="DV40" s="629"/>
      <c r="DW40" s="630" t="s">
        <v>236</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6402587</v>
      </c>
      <c r="S41" s="649"/>
      <c r="T41" s="649"/>
      <c r="U41" s="649"/>
      <c r="V41" s="649"/>
      <c r="W41" s="649"/>
      <c r="X41" s="649"/>
      <c r="Y41" s="653"/>
      <c r="Z41" s="654">
        <v>100</v>
      </c>
      <c r="AA41" s="654"/>
      <c r="AB41" s="654"/>
      <c r="AC41" s="654"/>
      <c r="AD41" s="655">
        <v>3480500</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88166</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236</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186</v>
      </c>
      <c r="CS41" s="636"/>
      <c r="CT41" s="636"/>
      <c r="CU41" s="636"/>
      <c r="CV41" s="636"/>
      <c r="CW41" s="636"/>
      <c r="CX41" s="636"/>
      <c r="CY41" s="637"/>
      <c r="CZ41" s="630" t="s">
        <v>236</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408594</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395</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528867</v>
      </c>
      <c r="CS42" s="636"/>
      <c r="CT42" s="636"/>
      <c r="CU42" s="636"/>
      <c r="CV42" s="636"/>
      <c r="CW42" s="636"/>
      <c r="CX42" s="636"/>
      <c r="CY42" s="637"/>
      <c r="CZ42" s="630">
        <v>8.9</v>
      </c>
      <c r="DA42" s="638"/>
      <c r="DB42" s="638"/>
      <c r="DC42" s="639"/>
      <c r="DD42" s="633">
        <v>75672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24065</v>
      </c>
      <c r="CS43" s="636"/>
      <c r="CT43" s="636"/>
      <c r="CU43" s="636"/>
      <c r="CV43" s="636"/>
      <c r="CW43" s="636"/>
      <c r="CX43" s="636"/>
      <c r="CY43" s="637"/>
      <c r="CZ43" s="630">
        <v>0.4</v>
      </c>
      <c r="DA43" s="638"/>
      <c r="DB43" s="638"/>
      <c r="DC43" s="639"/>
      <c r="DD43" s="633">
        <v>24065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365</v>
      </c>
      <c r="CG44" s="625"/>
      <c r="CH44" s="625"/>
      <c r="CI44" s="625"/>
      <c r="CJ44" s="625"/>
      <c r="CK44" s="625"/>
      <c r="CL44" s="625"/>
      <c r="CM44" s="625"/>
      <c r="CN44" s="625"/>
      <c r="CO44" s="625"/>
      <c r="CP44" s="625"/>
      <c r="CQ44" s="626"/>
      <c r="CR44" s="627">
        <v>510381</v>
      </c>
      <c r="CS44" s="628"/>
      <c r="CT44" s="628"/>
      <c r="CU44" s="628"/>
      <c r="CV44" s="628"/>
      <c r="CW44" s="628"/>
      <c r="CX44" s="628"/>
      <c r="CY44" s="629"/>
      <c r="CZ44" s="630">
        <v>8.6</v>
      </c>
      <c r="DA44" s="631"/>
      <c r="DB44" s="631"/>
      <c r="DC44" s="632"/>
      <c r="DD44" s="633">
        <v>59429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100898</v>
      </c>
      <c r="CS45" s="636"/>
      <c r="CT45" s="636"/>
      <c r="CU45" s="636"/>
      <c r="CV45" s="636"/>
      <c r="CW45" s="636"/>
      <c r="CX45" s="636"/>
      <c r="CY45" s="637"/>
      <c r="CZ45" s="630">
        <v>1.7</v>
      </c>
      <c r="DA45" s="638"/>
      <c r="DB45" s="638"/>
      <c r="DC45" s="639"/>
      <c r="DD45" s="633">
        <v>22868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409483</v>
      </c>
      <c r="CS46" s="628"/>
      <c r="CT46" s="628"/>
      <c r="CU46" s="628"/>
      <c r="CV46" s="628"/>
      <c r="CW46" s="628"/>
      <c r="CX46" s="628"/>
      <c r="CY46" s="629"/>
      <c r="CZ46" s="630">
        <v>6.9</v>
      </c>
      <c r="DA46" s="631"/>
      <c r="DB46" s="631"/>
      <c r="DC46" s="632"/>
      <c r="DD46" s="633">
        <v>36561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18486</v>
      </c>
      <c r="CS47" s="636"/>
      <c r="CT47" s="636"/>
      <c r="CU47" s="636"/>
      <c r="CV47" s="636"/>
      <c r="CW47" s="636"/>
      <c r="CX47" s="636"/>
      <c r="CY47" s="637"/>
      <c r="CZ47" s="630">
        <v>0.3</v>
      </c>
      <c r="DA47" s="638"/>
      <c r="DB47" s="638"/>
      <c r="DC47" s="639"/>
      <c r="DD47" s="633">
        <v>16243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186</v>
      </c>
      <c r="CS48" s="628"/>
      <c r="CT48" s="628"/>
      <c r="CU48" s="628"/>
      <c r="CV48" s="628"/>
      <c r="CW48" s="628"/>
      <c r="CX48" s="628"/>
      <c r="CY48" s="629"/>
      <c r="CZ48" s="630" t="s">
        <v>186</v>
      </c>
      <c r="DA48" s="631"/>
      <c r="DB48" s="631"/>
      <c r="DC48" s="632"/>
      <c r="DD48" s="633" t="s">
        <v>186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5921416</v>
      </c>
      <c r="CS49" s="612"/>
      <c r="CT49" s="612"/>
      <c r="CU49" s="612"/>
      <c r="CV49" s="612"/>
      <c r="CW49" s="612"/>
      <c r="CX49" s="612"/>
      <c r="CY49" s="613"/>
      <c r="CZ49" s="614">
        <v>100</v>
      </c>
      <c r="DA49" s="615"/>
      <c r="DB49" s="615"/>
      <c r="DC49" s="616"/>
      <c r="DD49" s="617">
        <v>4304136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EKRpQvUrUCaPtcCoAT/VOb9lPcA/cat8pjYOLavMv1wZO+dgvuGkMmFE3LVRV/CzHYQQGoOOjmjDRBVSeu64A==" saltValue="xZ3ODdTmQprb6IZd4e78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v>6402</v>
      </c>
      <c r="R7" s="1088"/>
      <c r="S7" s="1088"/>
      <c r="T7" s="1088"/>
      <c r="U7" s="1088"/>
      <c r="V7" s="1088">
        <v>5921</v>
      </c>
      <c r="W7" s="1088"/>
      <c r="X7" s="1088"/>
      <c r="Y7" s="1088"/>
      <c r="Z7" s="1088"/>
      <c r="AA7" s="1088">
        <v>481</v>
      </c>
      <c r="AB7" s="1088"/>
      <c r="AC7" s="1088"/>
      <c r="AD7" s="1088"/>
      <c r="AE7" s="1089"/>
      <c r="AF7" s="1090">
        <v>475</v>
      </c>
      <c r="AG7" s="1091"/>
      <c r="AH7" s="1091"/>
      <c r="AI7" s="1091"/>
      <c r="AJ7" s="1092"/>
      <c r="AK7" s="1093">
        <v>84</v>
      </c>
      <c r="AL7" s="1094"/>
      <c r="AM7" s="1094"/>
      <c r="AN7" s="1094"/>
      <c r="AO7" s="1094"/>
      <c r="AP7" s="1094">
        <v>6319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595</v>
      </c>
      <c r="BT7" s="1098"/>
      <c r="BU7" s="1098"/>
      <c r="BV7" s="1098"/>
      <c r="BW7" s="1098"/>
      <c r="BX7" s="1098"/>
      <c r="BY7" s="1098"/>
      <c r="BZ7" s="1098"/>
      <c r="CA7" s="1098"/>
      <c r="CB7" s="1098"/>
      <c r="CC7" s="1098"/>
      <c r="CD7" s="1098"/>
      <c r="CE7" s="1098"/>
      <c r="CF7" s="1098"/>
      <c r="CG7" s="1099"/>
      <c r="CH7" s="1084">
        <v>0</v>
      </c>
      <c r="CI7" s="1085"/>
      <c r="CJ7" s="1085"/>
      <c r="CK7" s="1085"/>
      <c r="CL7" s="1086"/>
      <c r="CM7" s="1084" t="s">
        <v>522</v>
      </c>
      <c r="CN7" s="1085"/>
      <c r="CO7" s="1085"/>
      <c r="CP7" s="1085"/>
      <c r="CQ7" s="1086"/>
      <c r="CR7" s="1084">
        <v>5</v>
      </c>
      <c r="CS7" s="1085"/>
      <c r="CT7" s="1085"/>
      <c r="CU7" s="1085"/>
      <c r="CV7" s="1086"/>
      <c r="CW7" s="1084" t="s">
        <v>522</v>
      </c>
      <c r="CX7" s="1085"/>
      <c r="CY7" s="1085"/>
      <c r="CZ7" s="1085"/>
      <c r="DA7" s="1086"/>
      <c r="DB7" s="1084">
        <v>87</v>
      </c>
      <c r="DC7" s="1085"/>
      <c r="DD7" s="1085"/>
      <c r="DE7" s="1085"/>
      <c r="DF7" s="1086"/>
      <c r="DG7" s="1084" t="s">
        <v>522</v>
      </c>
      <c r="DH7" s="1085"/>
      <c r="DI7" s="1085"/>
      <c r="DJ7" s="1085"/>
      <c r="DK7" s="1086"/>
      <c r="DL7" s="1084" t="s">
        <v>522</v>
      </c>
      <c r="DM7" s="1085"/>
      <c r="DN7" s="1085"/>
      <c r="DO7" s="1085"/>
      <c r="DP7" s="1086"/>
      <c r="DQ7" s="1084" t="s">
        <v>522</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6402</v>
      </c>
      <c r="R23" s="1061"/>
      <c r="S23" s="1061"/>
      <c r="T23" s="1061"/>
      <c r="U23" s="1061"/>
      <c r="V23" s="1061">
        <v>5921</v>
      </c>
      <c r="W23" s="1061"/>
      <c r="X23" s="1061"/>
      <c r="Y23" s="1061"/>
      <c r="Z23" s="1061"/>
      <c r="AA23" s="1061">
        <v>481</v>
      </c>
      <c r="AB23" s="1061"/>
      <c r="AC23" s="1061"/>
      <c r="AD23" s="1061"/>
      <c r="AE23" s="1068"/>
      <c r="AF23" s="1069">
        <v>475</v>
      </c>
      <c r="AG23" s="1061"/>
      <c r="AH23" s="1061"/>
      <c r="AI23" s="1061"/>
      <c r="AJ23" s="1070"/>
      <c r="AK23" s="1071"/>
      <c r="AL23" s="1072"/>
      <c r="AM23" s="1072"/>
      <c r="AN23" s="1072"/>
      <c r="AO23" s="1072"/>
      <c r="AP23" s="1061">
        <v>6319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1123</v>
      </c>
      <c r="R28" s="1051"/>
      <c r="S28" s="1051"/>
      <c r="T28" s="1051"/>
      <c r="U28" s="1051"/>
      <c r="V28" s="1051">
        <v>1021</v>
      </c>
      <c r="W28" s="1051"/>
      <c r="X28" s="1051"/>
      <c r="Y28" s="1051"/>
      <c r="Z28" s="1051"/>
      <c r="AA28" s="1051">
        <v>102</v>
      </c>
      <c r="AB28" s="1051"/>
      <c r="AC28" s="1051"/>
      <c r="AD28" s="1051"/>
      <c r="AE28" s="1052"/>
      <c r="AF28" s="1053">
        <v>102</v>
      </c>
      <c r="AG28" s="1051"/>
      <c r="AH28" s="1051"/>
      <c r="AI28" s="1051"/>
      <c r="AJ28" s="1054"/>
      <c r="AK28" s="1042">
        <v>75</v>
      </c>
      <c r="AL28" s="1043"/>
      <c r="AM28" s="1043"/>
      <c r="AN28" s="1043"/>
      <c r="AO28" s="1043"/>
      <c r="AP28" s="1043" t="s">
        <v>522</v>
      </c>
      <c r="AQ28" s="1043"/>
      <c r="AR28" s="1043"/>
      <c r="AS28" s="1043"/>
      <c r="AT28" s="1043"/>
      <c r="AU28" s="1043" t="s">
        <v>522</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1245</v>
      </c>
      <c r="R29" s="1039"/>
      <c r="S29" s="1039"/>
      <c r="T29" s="1039"/>
      <c r="U29" s="1039"/>
      <c r="V29" s="1039">
        <v>1192</v>
      </c>
      <c r="W29" s="1039"/>
      <c r="X29" s="1039"/>
      <c r="Y29" s="1039"/>
      <c r="Z29" s="1039"/>
      <c r="AA29" s="1039">
        <v>53</v>
      </c>
      <c r="AB29" s="1039"/>
      <c r="AC29" s="1039"/>
      <c r="AD29" s="1039"/>
      <c r="AE29" s="1040"/>
      <c r="AF29" s="1035">
        <v>53</v>
      </c>
      <c r="AG29" s="1036"/>
      <c r="AH29" s="1036"/>
      <c r="AI29" s="1036"/>
      <c r="AJ29" s="1037"/>
      <c r="AK29" s="980">
        <v>181</v>
      </c>
      <c r="AL29" s="971"/>
      <c r="AM29" s="971"/>
      <c r="AN29" s="971"/>
      <c r="AO29" s="971"/>
      <c r="AP29" s="971" t="s">
        <v>522</v>
      </c>
      <c r="AQ29" s="971"/>
      <c r="AR29" s="971"/>
      <c r="AS29" s="971"/>
      <c r="AT29" s="971"/>
      <c r="AU29" s="971" t="s">
        <v>522</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3</v>
      </c>
      <c r="R30" s="1039"/>
      <c r="S30" s="1039"/>
      <c r="T30" s="1039"/>
      <c r="U30" s="1039"/>
      <c r="V30" s="1039">
        <v>3</v>
      </c>
      <c r="W30" s="1039"/>
      <c r="X30" s="1039"/>
      <c r="Y30" s="1039"/>
      <c r="Z30" s="1039"/>
      <c r="AA30" s="1039" t="s">
        <v>522</v>
      </c>
      <c r="AB30" s="1039"/>
      <c r="AC30" s="1039"/>
      <c r="AD30" s="1039"/>
      <c r="AE30" s="1040"/>
      <c r="AF30" s="1035" t="s">
        <v>398</v>
      </c>
      <c r="AG30" s="1036"/>
      <c r="AH30" s="1036"/>
      <c r="AI30" s="1036"/>
      <c r="AJ30" s="1037"/>
      <c r="AK30" s="980">
        <v>2</v>
      </c>
      <c r="AL30" s="971"/>
      <c r="AM30" s="971"/>
      <c r="AN30" s="971"/>
      <c r="AO30" s="971"/>
      <c r="AP30" s="971" t="s">
        <v>522</v>
      </c>
      <c r="AQ30" s="971"/>
      <c r="AR30" s="971"/>
      <c r="AS30" s="971"/>
      <c r="AT30" s="971"/>
      <c r="AU30" s="971" t="s">
        <v>522</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169</v>
      </c>
      <c r="R31" s="1039"/>
      <c r="S31" s="1039"/>
      <c r="T31" s="1039"/>
      <c r="U31" s="1039"/>
      <c r="V31" s="1039">
        <v>169</v>
      </c>
      <c r="W31" s="1039"/>
      <c r="X31" s="1039"/>
      <c r="Y31" s="1039"/>
      <c r="Z31" s="1039"/>
      <c r="AA31" s="1039">
        <v>0</v>
      </c>
      <c r="AB31" s="1039"/>
      <c r="AC31" s="1039"/>
      <c r="AD31" s="1039"/>
      <c r="AE31" s="1040"/>
      <c r="AF31" s="1035">
        <v>0</v>
      </c>
      <c r="AG31" s="1036"/>
      <c r="AH31" s="1036"/>
      <c r="AI31" s="1036"/>
      <c r="AJ31" s="1037"/>
      <c r="AK31" s="980"/>
      <c r="AL31" s="971"/>
      <c r="AM31" s="971"/>
      <c r="AN31" s="971"/>
      <c r="AO31" s="971"/>
      <c r="AP31" s="971" t="s">
        <v>522</v>
      </c>
      <c r="AQ31" s="971"/>
      <c r="AR31" s="971"/>
      <c r="AS31" s="971"/>
      <c r="AT31" s="971"/>
      <c r="AU31" s="971" t="s">
        <v>522</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299</v>
      </c>
      <c r="R32" s="1039"/>
      <c r="S32" s="1039"/>
      <c r="T32" s="1039"/>
      <c r="U32" s="1039"/>
      <c r="V32" s="1039">
        <v>353</v>
      </c>
      <c r="W32" s="1039"/>
      <c r="X32" s="1039"/>
      <c r="Y32" s="1039"/>
      <c r="Z32" s="1039"/>
      <c r="AA32" s="1039">
        <v>-54</v>
      </c>
      <c r="AB32" s="1039"/>
      <c r="AC32" s="1039"/>
      <c r="AD32" s="1039"/>
      <c r="AE32" s="1040"/>
      <c r="AF32" s="1035">
        <v>225</v>
      </c>
      <c r="AG32" s="1036"/>
      <c r="AH32" s="1036"/>
      <c r="AI32" s="1036"/>
      <c r="AJ32" s="1037"/>
      <c r="AK32" s="980">
        <v>44</v>
      </c>
      <c r="AL32" s="971"/>
      <c r="AM32" s="971"/>
      <c r="AN32" s="971"/>
      <c r="AO32" s="971"/>
      <c r="AP32" s="971">
        <v>2099</v>
      </c>
      <c r="AQ32" s="971"/>
      <c r="AR32" s="971"/>
      <c r="AS32" s="971"/>
      <c r="AT32" s="971"/>
      <c r="AU32" s="971">
        <v>510</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251</v>
      </c>
      <c r="R33" s="1039"/>
      <c r="S33" s="1039"/>
      <c r="T33" s="1039"/>
      <c r="U33" s="1039"/>
      <c r="V33" s="1039">
        <v>251</v>
      </c>
      <c r="W33" s="1039"/>
      <c r="X33" s="1039"/>
      <c r="Y33" s="1039"/>
      <c r="Z33" s="1039"/>
      <c r="AA33" s="1039" t="s">
        <v>522</v>
      </c>
      <c r="AB33" s="1039"/>
      <c r="AC33" s="1039"/>
      <c r="AD33" s="1039"/>
      <c r="AE33" s="1040"/>
      <c r="AF33" s="1035" t="s">
        <v>186</v>
      </c>
      <c r="AG33" s="1036"/>
      <c r="AH33" s="1036"/>
      <c r="AI33" s="1036"/>
      <c r="AJ33" s="1037"/>
      <c r="AK33" s="980">
        <v>144</v>
      </c>
      <c r="AL33" s="971"/>
      <c r="AM33" s="971"/>
      <c r="AN33" s="971"/>
      <c r="AO33" s="971"/>
      <c r="AP33" s="971">
        <v>1423</v>
      </c>
      <c r="AQ33" s="971"/>
      <c r="AR33" s="971"/>
      <c r="AS33" s="971"/>
      <c r="AT33" s="971"/>
      <c r="AU33" s="971">
        <v>1410</v>
      </c>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30</v>
      </c>
      <c r="R34" s="1039"/>
      <c r="S34" s="1039"/>
      <c r="T34" s="1039"/>
      <c r="U34" s="1039"/>
      <c r="V34" s="1039">
        <v>29</v>
      </c>
      <c r="W34" s="1039"/>
      <c r="X34" s="1039"/>
      <c r="Y34" s="1039"/>
      <c r="Z34" s="1039"/>
      <c r="AA34" s="1039">
        <v>1</v>
      </c>
      <c r="AB34" s="1039"/>
      <c r="AC34" s="1039"/>
      <c r="AD34" s="1039"/>
      <c r="AE34" s="1040"/>
      <c r="AF34" s="1035">
        <v>1</v>
      </c>
      <c r="AG34" s="1036"/>
      <c r="AH34" s="1036"/>
      <c r="AI34" s="1036"/>
      <c r="AJ34" s="1037"/>
      <c r="AK34" s="980">
        <v>14</v>
      </c>
      <c r="AL34" s="971"/>
      <c r="AM34" s="971"/>
      <c r="AN34" s="971"/>
      <c r="AO34" s="971"/>
      <c r="AP34" s="971">
        <v>104</v>
      </c>
      <c r="AQ34" s="971"/>
      <c r="AR34" s="971"/>
      <c r="AS34" s="971"/>
      <c r="AT34" s="971"/>
      <c r="AU34" s="971">
        <v>103</v>
      </c>
      <c r="AV34" s="971"/>
      <c r="AW34" s="971"/>
      <c r="AX34" s="971"/>
      <c r="AY34" s="971"/>
      <c r="AZ34" s="1041"/>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382</v>
      </c>
      <c r="AG63" s="959"/>
      <c r="AH63" s="959"/>
      <c r="AI63" s="959"/>
      <c r="AJ63" s="1022"/>
      <c r="AK63" s="1023"/>
      <c r="AL63" s="963"/>
      <c r="AM63" s="963"/>
      <c r="AN63" s="963"/>
      <c r="AO63" s="963"/>
      <c r="AP63" s="959">
        <v>3626</v>
      </c>
      <c r="AQ63" s="959"/>
      <c r="AR63" s="959"/>
      <c r="AS63" s="959"/>
      <c r="AT63" s="959"/>
      <c r="AU63" s="959">
        <v>2023</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427</v>
      </c>
      <c r="R69" s="971"/>
      <c r="S69" s="971"/>
      <c r="T69" s="971"/>
      <c r="U69" s="971"/>
      <c r="V69" s="971">
        <v>365</v>
      </c>
      <c r="W69" s="971"/>
      <c r="X69" s="971"/>
      <c r="Y69" s="971"/>
      <c r="Z69" s="971"/>
      <c r="AA69" s="971">
        <v>62</v>
      </c>
      <c r="AB69" s="971"/>
      <c r="AC69" s="971"/>
      <c r="AD69" s="971"/>
      <c r="AE69" s="971"/>
      <c r="AF69" s="971">
        <v>62</v>
      </c>
      <c r="AG69" s="971"/>
      <c r="AH69" s="971"/>
      <c r="AI69" s="971"/>
      <c r="AJ69" s="971"/>
      <c r="AK69" s="971">
        <v>28</v>
      </c>
      <c r="AL69" s="971"/>
      <c r="AM69" s="971"/>
      <c r="AN69" s="971"/>
      <c r="AO69" s="971"/>
      <c r="AP69" s="971">
        <v>27</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119</v>
      </c>
      <c r="R70" s="971"/>
      <c r="S70" s="971"/>
      <c r="T70" s="971"/>
      <c r="U70" s="971"/>
      <c r="V70" s="971">
        <v>113</v>
      </c>
      <c r="W70" s="971"/>
      <c r="X70" s="971"/>
      <c r="Y70" s="971"/>
      <c r="Z70" s="971"/>
      <c r="AA70" s="971">
        <v>6</v>
      </c>
      <c r="AB70" s="971"/>
      <c r="AC70" s="971"/>
      <c r="AD70" s="971"/>
      <c r="AE70" s="971"/>
      <c r="AF70" s="971">
        <v>6</v>
      </c>
      <c r="AG70" s="971"/>
      <c r="AH70" s="971"/>
      <c r="AI70" s="971"/>
      <c r="AJ70" s="971"/>
      <c r="AK70" s="971">
        <v>20</v>
      </c>
      <c r="AL70" s="971"/>
      <c r="AM70" s="971"/>
      <c r="AN70" s="971"/>
      <c r="AO70" s="971"/>
      <c r="AP70" s="971" t="s">
        <v>522</v>
      </c>
      <c r="AQ70" s="971"/>
      <c r="AR70" s="971"/>
      <c r="AS70" s="971"/>
      <c r="AT70" s="971"/>
      <c r="AU70" s="971" t="s">
        <v>522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t="s">
        <v>522</v>
      </c>
      <c r="AL71" s="971"/>
      <c r="AM71" s="971"/>
      <c r="AN71" s="971"/>
      <c r="AO71" s="971"/>
      <c r="AP71" s="971" t="s">
        <v>522</v>
      </c>
      <c r="AQ71" s="971"/>
      <c r="AR71" s="971"/>
      <c r="AS71" s="971"/>
      <c r="AT71" s="971"/>
      <c r="AU71" s="971" t="s">
        <v>522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25</v>
      </c>
      <c r="AB72" s="971"/>
      <c r="AC72" s="971"/>
      <c r="AD72" s="971"/>
      <c r="AE72" s="971"/>
      <c r="AF72" s="971">
        <v>25</v>
      </c>
      <c r="AG72" s="971"/>
      <c r="AH72" s="971"/>
      <c r="AI72" s="971"/>
      <c r="AJ72" s="971"/>
      <c r="AK72" s="971">
        <v>239</v>
      </c>
      <c r="AL72" s="971"/>
      <c r="AM72" s="971"/>
      <c r="AN72" s="971"/>
      <c r="AO72" s="971"/>
      <c r="AP72" s="971" t="s">
        <v>522</v>
      </c>
      <c r="AQ72" s="971"/>
      <c r="AR72" s="971"/>
      <c r="AS72" s="971"/>
      <c r="AT72" s="971"/>
      <c r="AU72" s="971" t="s">
        <v>522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11633</v>
      </c>
      <c r="R73" s="971"/>
      <c r="S73" s="971"/>
      <c r="T73" s="971"/>
      <c r="U73" s="971"/>
      <c r="V73" s="971">
        <v>10968</v>
      </c>
      <c r="W73" s="971"/>
      <c r="X73" s="971"/>
      <c r="Y73" s="971"/>
      <c r="Z73" s="971"/>
      <c r="AA73" s="971">
        <v>665</v>
      </c>
      <c r="AB73" s="971"/>
      <c r="AC73" s="971"/>
      <c r="AD73" s="971"/>
      <c r="AE73" s="971"/>
      <c r="AF73" s="971">
        <v>4004</v>
      </c>
      <c r="AG73" s="971"/>
      <c r="AH73" s="971"/>
      <c r="AI73" s="971"/>
      <c r="AJ73" s="971"/>
      <c r="AK73" s="971">
        <v>943</v>
      </c>
      <c r="AL73" s="971"/>
      <c r="AM73" s="971"/>
      <c r="AN73" s="971"/>
      <c r="AO73" s="971"/>
      <c r="AP73" s="971">
        <v>4264</v>
      </c>
      <c r="AQ73" s="971"/>
      <c r="AR73" s="971"/>
      <c r="AS73" s="971"/>
      <c r="AT73" s="971"/>
      <c r="AU73" s="971">
        <v>455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14719</v>
      </c>
      <c r="R74" s="971"/>
      <c r="S74" s="971"/>
      <c r="T74" s="971"/>
      <c r="U74" s="971"/>
      <c r="V74" s="971">
        <v>14004</v>
      </c>
      <c r="W74" s="971"/>
      <c r="X74" s="971"/>
      <c r="Y74" s="971"/>
      <c r="Z74" s="971"/>
      <c r="AA74" s="971">
        <v>715</v>
      </c>
      <c r="AB74" s="971"/>
      <c r="AC74" s="971"/>
      <c r="AD74" s="971"/>
      <c r="AE74" s="971"/>
      <c r="AF74" s="971">
        <v>707</v>
      </c>
      <c r="AG74" s="971"/>
      <c r="AH74" s="971"/>
      <c r="AI74" s="971"/>
      <c r="AJ74" s="971"/>
      <c r="AK74" s="971">
        <v>256</v>
      </c>
      <c r="AL74" s="971"/>
      <c r="AM74" s="971"/>
      <c r="AN74" s="971"/>
      <c r="AO74" s="971"/>
      <c r="AP74" s="971">
        <v>4831</v>
      </c>
      <c r="AQ74" s="971"/>
      <c r="AR74" s="971"/>
      <c r="AS74" s="971"/>
      <c r="AT74" s="971"/>
      <c r="AU74" s="971">
        <v>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4824</v>
      </c>
      <c r="AG88" s="959"/>
      <c r="AH88" s="959"/>
      <c r="AI88" s="959"/>
      <c r="AJ88" s="959"/>
      <c r="AK88" s="963"/>
      <c r="AL88" s="963"/>
      <c r="AM88" s="963"/>
      <c r="AN88" s="963"/>
      <c r="AO88" s="963"/>
      <c r="AP88" s="959">
        <v>9122</v>
      </c>
      <c r="AQ88" s="959"/>
      <c r="AR88" s="959"/>
      <c r="AS88" s="959"/>
      <c r="AT88" s="959"/>
      <c r="AU88" s="959">
        <v>544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596</v>
      </c>
      <c r="CX102" s="953"/>
      <c r="CY102" s="953"/>
      <c r="CZ102" s="953"/>
      <c r="DA102" s="954"/>
      <c r="DB102" s="952">
        <v>87</v>
      </c>
      <c r="DC102" s="953"/>
      <c r="DD102" s="953"/>
      <c r="DE102" s="953"/>
      <c r="DF102" s="954"/>
      <c r="DG102" s="952" t="s">
        <v>596</v>
      </c>
      <c r="DH102" s="953"/>
      <c r="DI102" s="953"/>
      <c r="DJ102" s="953"/>
      <c r="DK102" s="954"/>
      <c r="DL102" s="952" t="s">
        <v>596</v>
      </c>
      <c r="DM102" s="953"/>
      <c r="DN102" s="953"/>
      <c r="DO102" s="953"/>
      <c r="DP102" s="954"/>
      <c r="DQ102" s="952" t="s">
        <v>596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314</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314</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314</v>
      </c>
      <c r="DR109" s="896"/>
      <c r="DS109" s="896"/>
      <c r="DT109" s="896"/>
      <c r="DU109" s="897"/>
      <c r="DV109" s="898" t="s">
        <v>442</v>
      </c>
      <c r="DW109" s="896"/>
      <c r="DX109" s="896"/>
      <c r="DY109" s="896"/>
      <c r="DZ109" s="929"/>
    </row>
    <row r="110" spans="1:131" s="230" customFormat="1" ht="26.25" customHeight="1" x14ac:dyDescent="0.15">
      <c r="A110" s="809" t="s">
        <v>444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614505</v>
      </c>
      <c r="AB110" s="889"/>
      <c r="AC110" s="889"/>
      <c r="AD110" s="889"/>
      <c r="AE110" s="890"/>
      <c r="AF110" s="891">
        <v>541609</v>
      </c>
      <c r="AG110" s="889"/>
      <c r="AH110" s="889"/>
      <c r="AI110" s="889"/>
      <c r="AJ110" s="890"/>
      <c r="AK110" s="891">
        <v>498408</v>
      </c>
      <c r="AL110" s="889"/>
      <c r="AM110" s="889"/>
      <c r="AN110" s="889"/>
      <c r="AO110" s="890"/>
      <c r="AP110" s="892">
        <v>17.100000000000001</v>
      </c>
      <c r="AQ110" s="893"/>
      <c r="AR110" s="893"/>
      <c r="AS110" s="893"/>
      <c r="AT110" s="894"/>
      <c r="AU110" s="930" t="s">
        <v>75</v>
      </c>
      <c r="AV110" s="931"/>
      <c r="AW110" s="931"/>
      <c r="AX110" s="931"/>
      <c r="AY110" s="931"/>
      <c r="AZ110" s="860" t="s">
        <v>445</v>
      </c>
      <c r="BA110" s="810"/>
      <c r="BB110" s="810"/>
      <c r="BC110" s="810"/>
      <c r="BD110" s="810"/>
      <c r="BE110" s="810"/>
      <c r="BF110" s="810"/>
      <c r="BG110" s="810"/>
      <c r="BH110" s="810"/>
      <c r="BI110" s="810"/>
      <c r="BJ110" s="810"/>
      <c r="BK110" s="810"/>
      <c r="BL110" s="810"/>
      <c r="BM110" s="810"/>
      <c r="BN110" s="810"/>
      <c r="BO110" s="810"/>
      <c r="BP110" s="811"/>
      <c r="BQ110" s="861">
        <v>6065016</v>
      </c>
      <c r="BR110" s="842"/>
      <c r="BS110" s="842"/>
      <c r="BT110" s="842"/>
      <c r="BU110" s="842"/>
      <c r="BV110" s="842">
        <v>6364848</v>
      </c>
      <c r="BW110" s="842"/>
      <c r="BX110" s="842"/>
      <c r="BY110" s="842"/>
      <c r="BZ110" s="842"/>
      <c r="CA110" s="842">
        <v>6318998</v>
      </c>
      <c r="CB110" s="842"/>
      <c r="CC110" s="842"/>
      <c r="CD110" s="842"/>
      <c r="CE110" s="842"/>
      <c r="CF110" s="866">
        <v>216.9</v>
      </c>
      <c r="CG110" s="867"/>
      <c r="CH110" s="867"/>
      <c r="CI110" s="867"/>
      <c r="CJ110" s="867"/>
      <c r="CK110" s="926" t="s">
        <v>446</v>
      </c>
      <c r="CL110" s="819"/>
      <c r="CM110" s="860" t="s">
        <v>447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398</v>
      </c>
      <c r="DH110" s="842"/>
      <c r="DI110" s="842"/>
      <c r="DJ110" s="842"/>
      <c r="DK110" s="842"/>
      <c r="DL110" s="842" t="s">
        <v>448</v>
      </c>
      <c r="DM110" s="842"/>
      <c r="DN110" s="842"/>
      <c r="DO110" s="842"/>
      <c r="DP110" s="842"/>
      <c r="DQ110" s="842" t="s">
        <v>186</v>
      </c>
      <c r="DR110" s="842"/>
      <c r="DS110" s="842"/>
      <c r="DT110" s="842"/>
      <c r="DU110" s="842"/>
      <c r="DV110" s="843" t="s">
        <v>186</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448</v>
      </c>
      <c r="AG111" s="919"/>
      <c r="AH111" s="919"/>
      <c r="AI111" s="919"/>
      <c r="AJ111" s="920"/>
      <c r="AK111" s="921" t="s">
        <v>448</v>
      </c>
      <c r="AL111" s="919"/>
      <c r="AM111" s="919"/>
      <c r="AN111" s="919"/>
      <c r="AO111" s="920"/>
      <c r="AP111" s="922" t="s">
        <v>398</v>
      </c>
      <c r="AQ111" s="923"/>
      <c r="AR111" s="923"/>
      <c r="AS111" s="923"/>
      <c r="AT111" s="924"/>
      <c r="AU111" s="932"/>
      <c r="AV111" s="933"/>
      <c r="AW111" s="933"/>
      <c r="AX111" s="933"/>
      <c r="AY111" s="933"/>
      <c r="AZ111" s="817" t="s">
        <v>450</v>
      </c>
      <c r="BA111" s="752"/>
      <c r="BB111" s="752"/>
      <c r="BC111" s="752"/>
      <c r="BD111" s="752"/>
      <c r="BE111" s="752"/>
      <c r="BF111" s="752"/>
      <c r="BG111" s="752"/>
      <c r="BH111" s="752"/>
      <c r="BI111" s="752"/>
      <c r="BJ111" s="752"/>
      <c r="BK111" s="752"/>
      <c r="BL111" s="752"/>
      <c r="BM111" s="752"/>
      <c r="BN111" s="752"/>
      <c r="BO111" s="752"/>
      <c r="BP111" s="753"/>
      <c r="BQ111" s="789" t="s">
        <v>448</v>
      </c>
      <c r="BR111" s="790"/>
      <c r="BS111" s="790"/>
      <c r="BT111" s="790"/>
      <c r="BU111" s="790"/>
      <c r="BV111" s="790" t="s">
        <v>448</v>
      </c>
      <c r="BW111" s="790"/>
      <c r="BX111" s="790"/>
      <c r="BY111" s="790"/>
      <c r="BZ111" s="790"/>
      <c r="CA111" s="790" t="s">
        <v>398</v>
      </c>
      <c r="CB111" s="790"/>
      <c r="CC111" s="790"/>
      <c r="CD111" s="790"/>
      <c r="CE111" s="790"/>
      <c r="CF111" s="875" t="s">
        <v>398</v>
      </c>
      <c r="CG111" s="876"/>
      <c r="CH111" s="876"/>
      <c r="CI111" s="876"/>
      <c r="CJ111" s="876"/>
      <c r="CK111" s="927"/>
      <c r="CL111" s="821"/>
      <c r="CM111" s="817"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448</v>
      </c>
      <c r="DH111" s="790"/>
      <c r="DI111" s="790"/>
      <c r="DJ111" s="790"/>
      <c r="DK111" s="790"/>
      <c r="DL111" s="790" t="s">
        <v>398</v>
      </c>
      <c r="DM111" s="790"/>
      <c r="DN111" s="790"/>
      <c r="DO111" s="790"/>
      <c r="DP111" s="790"/>
      <c r="DQ111" s="790" t="s">
        <v>398</v>
      </c>
      <c r="DR111" s="790"/>
      <c r="DS111" s="790"/>
      <c r="DT111" s="790"/>
      <c r="DU111" s="790"/>
      <c r="DV111" s="796" t="s">
        <v>448</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4" t="s">
        <v>448</v>
      </c>
      <c r="AQ112" s="825"/>
      <c r="AR112" s="825"/>
      <c r="AS112" s="825"/>
      <c r="AT112" s="826"/>
      <c r="AU112" s="932"/>
      <c r="AV112" s="933"/>
      <c r="AW112" s="933"/>
      <c r="AX112" s="933"/>
      <c r="AY112" s="933"/>
      <c r="AZ112" s="817" t="s">
        <v>454</v>
      </c>
      <c r="BA112" s="752"/>
      <c r="BB112" s="752"/>
      <c r="BC112" s="752"/>
      <c r="BD112" s="752"/>
      <c r="BE112" s="752"/>
      <c r="BF112" s="752"/>
      <c r="BG112" s="752"/>
      <c r="BH112" s="752"/>
      <c r="BI112" s="752"/>
      <c r="BJ112" s="752"/>
      <c r="BK112" s="752"/>
      <c r="BL112" s="752"/>
      <c r="BM112" s="752"/>
      <c r="BN112" s="752"/>
      <c r="BO112" s="752"/>
      <c r="BP112" s="753"/>
      <c r="BQ112" s="789">
        <v>2133434</v>
      </c>
      <c r="BR112" s="790"/>
      <c r="BS112" s="790"/>
      <c r="BT112" s="790"/>
      <c r="BU112" s="790"/>
      <c r="BV112" s="790">
        <v>2213607</v>
      </c>
      <c r="BW112" s="790"/>
      <c r="BX112" s="790"/>
      <c r="BY112" s="790"/>
      <c r="BZ112" s="790"/>
      <c r="CA112" s="790">
        <v>2022971</v>
      </c>
      <c r="CB112" s="790"/>
      <c r="CC112" s="790"/>
      <c r="CD112" s="790"/>
      <c r="CE112" s="790"/>
      <c r="CF112" s="875">
        <v>69.400000000000006</v>
      </c>
      <c r="CG112" s="876"/>
      <c r="CH112" s="876"/>
      <c r="CI112" s="876"/>
      <c r="CJ112" s="876"/>
      <c r="CK112" s="927"/>
      <c r="CL112" s="821"/>
      <c r="CM112" s="817"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448</v>
      </c>
      <c r="DM112" s="790"/>
      <c r="DN112" s="790"/>
      <c r="DO112" s="790"/>
      <c r="DP112" s="790"/>
      <c r="DQ112" s="790" t="s">
        <v>398</v>
      </c>
      <c r="DR112" s="790"/>
      <c r="DS112" s="790"/>
      <c r="DT112" s="790"/>
      <c r="DU112" s="790"/>
      <c r="DV112" s="796" t="s">
        <v>448</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183647</v>
      </c>
      <c r="AB113" s="919"/>
      <c r="AC113" s="919"/>
      <c r="AD113" s="919"/>
      <c r="AE113" s="920"/>
      <c r="AF113" s="921">
        <v>226621</v>
      </c>
      <c r="AG113" s="919"/>
      <c r="AH113" s="919"/>
      <c r="AI113" s="919"/>
      <c r="AJ113" s="920"/>
      <c r="AK113" s="921">
        <v>194261</v>
      </c>
      <c r="AL113" s="919"/>
      <c r="AM113" s="919"/>
      <c r="AN113" s="919"/>
      <c r="AO113" s="920"/>
      <c r="AP113" s="922">
        <v>6.7</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623820</v>
      </c>
      <c r="BR113" s="790"/>
      <c r="BS113" s="790"/>
      <c r="BT113" s="790"/>
      <c r="BU113" s="790"/>
      <c r="BV113" s="790">
        <v>587439</v>
      </c>
      <c r="BW113" s="790"/>
      <c r="BX113" s="790"/>
      <c r="BY113" s="790"/>
      <c r="BZ113" s="790"/>
      <c r="CA113" s="790">
        <v>560911</v>
      </c>
      <c r="CB113" s="790"/>
      <c r="CC113" s="790"/>
      <c r="CD113" s="790"/>
      <c r="CE113" s="790"/>
      <c r="CF113" s="875">
        <v>19.2</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398</v>
      </c>
      <c r="DR113" s="780"/>
      <c r="DS113" s="780"/>
      <c r="DT113" s="780"/>
      <c r="DU113" s="781"/>
      <c r="DV113" s="824" t="s">
        <v>448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94398</v>
      </c>
      <c r="AB114" s="780"/>
      <c r="AC114" s="780"/>
      <c r="AD114" s="780"/>
      <c r="AE114" s="781"/>
      <c r="AF114" s="782">
        <v>72924</v>
      </c>
      <c r="AG114" s="780"/>
      <c r="AH114" s="780"/>
      <c r="AI114" s="780"/>
      <c r="AJ114" s="781"/>
      <c r="AK114" s="782">
        <v>49037</v>
      </c>
      <c r="AL114" s="780"/>
      <c r="AM114" s="780"/>
      <c r="AN114" s="780"/>
      <c r="AO114" s="781"/>
      <c r="AP114" s="824">
        <v>1.7</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1199916</v>
      </c>
      <c r="BR114" s="790"/>
      <c r="BS114" s="790"/>
      <c r="BT114" s="790"/>
      <c r="BU114" s="790"/>
      <c r="BV114" s="790">
        <v>1134278</v>
      </c>
      <c r="BW114" s="790"/>
      <c r="BX114" s="790"/>
      <c r="BY114" s="790"/>
      <c r="BZ114" s="790"/>
      <c r="CA114" s="790">
        <v>1072897</v>
      </c>
      <c r="CB114" s="790"/>
      <c r="CC114" s="790"/>
      <c r="CD114" s="790"/>
      <c r="CE114" s="790"/>
      <c r="CF114" s="875">
        <v>36.799999999999997</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448</v>
      </c>
      <c r="DR114" s="780"/>
      <c r="DS114" s="780"/>
      <c r="DT114" s="780"/>
      <c r="DU114" s="781"/>
      <c r="DV114" s="824" t="s">
        <v>448</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448</v>
      </c>
      <c r="AG115" s="919"/>
      <c r="AH115" s="919"/>
      <c r="AI115" s="919"/>
      <c r="AJ115" s="920"/>
      <c r="AK115" s="921" t="s">
        <v>448</v>
      </c>
      <c r="AL115" s="919"/>
      <c r="AM115" s="919"/>
      <c r="AN115" s="919"/>
      <c r="AO115" s="920"/>
      <c r="AP115" s="922" t="s">
        <v>448</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448</v>
      </c>
      <c r="BR115" s="790"/>
      <c r="BS115" s="790"/>
      <c r="BT115" s="790"/>
      <c r="BU115" s="790"/>
      <c r="BV115" s="790" t="s">
        <v>448</v>
      </c>
      <c r="BW115" s="790"/>
      <c r="BX115" s="790"/>
      <c r="BY115" s="790"/>
      <c r="BZ115" s="790"/>
      <c r="CA115" s="790" t="s">
        <v>448</v>
      </c>
      <c r="CB115" s="790"/>
      <c r="CC115" s="790"/>
      <c r="CD115" s="790"/>
      <c r="CE115" s="790"/>
      <c r="CF115" s="875" t="s">
        <v>448</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448</v>
      </c>
      <c r="DM115" s="780"/>
      <c r="DN115" s="780"/>
      <c r="DO115" s="780"/>
      <c r="DP115" s="781"/>
      <c r="DQ115" s="782" t="s">
        <v>448</v>
      </c>
      <c r="DR115" s="780"/>
      <c r="DS115" s="780"/>
      <c r="DT115" s="780"/>
      <c r="DU115" s="781"/>
      <c r="DV115" s="824" t="s">
        <v>448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186</v>
      </c>
      <c r="AG116" s="780"/>
      <c r="AH116" s="780"/>
      <c r="AI116" s="780"/>
      <c r="AJ116" s="781"/>
      <c r="AK116" s="782" t="s">
        <v>448</v>
      </c>
      <c r="AL116" s="780"/>
      <c r="AM116" s="780"/>
      <c r="AN116" s="780"/>
      <c r="AO116" s="781"/>
      <c r="AP116" s="824" t="s">
        <v>398</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448</v>
      </c>
      <c r="BR116" s="790"/>
      <c r="BS116" s="790"/>
      <c r="BT116" s="790"/>
      <c r="BU116" s="790"/>
      <c r="BV116" s="790" t="s">
        <v>448</v>
      </c>
      <c r="BW116" s="790"/>
      <c r="BX116" s="790"/>
      <c r="BY116" s="790"/>
      <c r="BZ116" s="790"/>
      <c r="CA116" s="790" t="s">
        <v>448</v>
      </c>
      <c r="CB116" s="790"/>
      <c r="CC116" s="790"/>
      <c r="CD116" s="790"/>
      <c r="CE116" s="790"/>
      <c r="CF116" s="875" t="s">
        <v>448</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448</v>
      </c>
      <c r="DM116" s="780"/>
      <c r="DN116" s="780"/>
      <c r="DO116" s="780"/>
      <c r="DP116" s="781"/>
      <c r="DQ116" s="782" t="s">
        <v>448</v>
      </c>
      <c r="DR116" s="780"/>
      <c r="DS116" s="780"/>
      <c r="DT116" s="780"/>
      <c r="DU116" s="781"/>
      <c r="DV116" s="824" t="s">
        <v>448</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892550</v>
      </c>
      <c r="AB117" s="903"/>
      <c r="AC117" s="903"/>
      <c r="AD117" s="903"/>
      <c r="AE117" s="904"/>
      <c r="AF117" s="905">
        <v>841154</v>
      </c>
      <c r="AG117" s="903"/>
      <c r="AH117" s="903"/>
      <c r="AI117" s="903"/>
      <c r="AJ117" s="904"/>
      <c r="AK117" s="905">
        <v>741706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186</v>
      </c>
      <c r="BR117" s="790"/>
      <c r="BS117" s="790"/>
      <c r="BT117" s="790"/>
      <c r="BU117" s="790"/>
      <c r="BV117" s="790" t="s">
        <v>186</v>
      </c>
      <c r="BW117" s="790"/>
      <c r="BX117" s="790"/>
      <c r="BY117" s="790"/>
      <c r="BZ117" s="790"/>
      <c r="CA117" s="790" t="s">
        <v>186</v>
      </c>
      <c r="CB117" s="790"/>
      <c r="CC117" s="790"/>
      <c r="CD117" s="790"/>
      <c r="CE117" s="790"/>
      <c r="CF117" s="875" t="s">
        <v>186</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186</v>
      </c>
      <c r="DH117" s="780"/>
      <c r="DI117" s="780"/>
      <c r="DJ117" s="780"/>
      <c r="DK117" s="781"/>
      <c r="DL117" s="782" t="s">
        <v>471</v>
      </c>
      <c r="DM117" s="780"/>
      <c r="DN117" s="780"/>
      <c r="DO117" s="780"/>
      <c r="DP117" s="781"/>
      <c r="DQ117" s="782" t="s">
        <v>186</v>
      </c>
      <c r="DR117" s="780"/>
      <c r="DS117" s="780"/>
      <c r="DT117" s="780"/>
      <c r="DU117" s="781"/>
      <c r="DV117" s="824" t="s">
        <v>186</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314</v>
      </c>
      <c r="AL118" s="896"/>
      <c r="AM118" s="896"/>
      <c r="AN118" s="896"/>
      <c r="AO118" s="897"/>
      <c r="AP118" s="899" t="s">
        <v>442</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473</v>
      </c>
      <c r="BR118" s="845"/>
      <c r="BS118" s="845"/>
      <c r="BT118" s="845"/>
      <c r="BU118" s="845"/>
      <c r="BV118" s="845" t="s">
        <v>186</v>
      </c>
      <c r="BW118" s="845"/>
      <c r="BX118" s="845"/>
      <c r="BY118" s="845"/>
      <c r="BZ118" s="845"/>
      <c r="CA118" s="845" t="s">
        <v>471</v>
      </c>
      <c r="CB118" s="845"/>
      <c r="CC118" s="845"/>
      <c r="CD118" s="845"/>
      <c r="CE118" s="845"/>
      <c r="CF118" s="875" t="s">
        <v>186</v>
      </c>
      <c r="CG118" s="876"/>
      <c r="CH118" s="876"/>
      <c r="CI118" s="876"/>
      <c r="CJ118" s="876"/>
      <c r="CK118" s="927"/>
      <c r="CL118" s="821"/>
      <c r="CM118" s="817"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186</v>
      </c>
      <c r="DH118" s="780"/>
      <c r="DI118" s="780"/>
      <c r="DJ118" s="780"/>
      <c r="DK118" s="781"/>
      <c r="DL118" s="782" t="s">
        <v>186</v>
      </c>
      <c r="DM118" s="780"/>
      <c r="DN118" s="780"/>
      <c r="DO118" s="780"/>
      <c r="DP118" s="781"/>
      <c r="DQ118" s="782" t="s">
        <v>186</v>
      </c>
      <c r="DR118" s="780"/>
      <c r="DS118" s="780"/>
      <c r="DT118" s="780"/>
      <c r="DU118" s="781"/>
      <c r="DV118" s="824" t="s">
        <v>186</v>
      </c>
      <c r="DW118" s="825"/>
      <c r="DX118" s="825"/>
      <c r="DY118" s="825"/>
      <c r="DZ118" s="826"/>
    </row>
    <row r="119" spans="1:130" s="230" customFormat="1" ht="26.25" customHeight="1" x14ac:dyDescent="0.15">
      <c r="A119" s="818" t="s">
        <v>446</v>
      </c>
      <c r="B119" s="819"/>
      <c r="C119" s="860" t="s">
        <v>447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186</v>
      </c>
      <c r="AB119" s="889"/>
      <c r="AC119" s="889"/>
      <c r="AD119" s="889"/>
      <c r="AE119" s="890"/>
      <c r="AF119" s="891" t="s">
        <v>186</v>
      </c>
      <c r="AG119" s="889"/>
      <c r="AH119" s="889"/>
      <c r="AI119" s="889"/>
      <c r="AJ119" s="890"/>
      <c r="AK119" s="891" t="s">
        <v>471</v>
      </c>
      <c r="AL119" s="889"/>
      <c r="AM119" s="889"/>
      <c r="AN119" s="889"/>
      <c r="AO119" s="890"/>
      <c r="AP119" s="892" t="s">
        <v>186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475</v>
      </c>
      <c r="BP119" s="878"/>
      <c r="BQ119" s="879">
        <v>10022186</v>
      </c>
      <c r="BR119" s="845"/>
      <c r="BS119" s="845"/>
      <c r="BT119" s="845"/>
      <c r="BU119" s="845"/>
      <c r="BV119" s="845">
        <v>10300172</v>
      </c>
      <c r="BW119" s="845"/>
      <c r="BX119" s="845"/>
      <c r="BY119" s="845"/>
      <c r="BZ119" s="845"/>
      <c r="CA119" s="845">
        <v>9975777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471</v>
      </c>
      <c r="DH119" s="764"/>
      <c r="DI119" s="764"/>
      <c r="DJ119" s="764"/>
      <c r="DK119" s="765"/>
      <c r="DL119" s="766" t="s">
        <v>186</v>
      </c>
      <c r="DM119" s="764"/>
      <c r="DN119" s="764"/>
      <c r="DO119" s="764"/>
      <c r="DP119" s="765"/>
      <c r="DQ119" s="766" t="s">
        <v>186</v>
      </c>
      <c r="DR119" s="764"/>
      <c r="DS119" s="764"/>
      <c r="DT119" s="764"/>
      <c r="DU119" s="765"/>
      <c r="DV119" s="848" t="s">
        <v>471</v>
      </c>
      <c r="DW119" s="849"/>
      <c r="DX119" s="849"/>
      <c r="DY119" s="849"/>
      <c r="DZ119" s="850"/>
    </row>
    <row r="120" spans="1:130" s="230" customFormat="1" ht="26.25" customHeight="1" x14ac:dyDescent="0.15">
      <c r="A120" s="820"/>
      <c r="B120" s="821"/>
      <c r="C120" s="817"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186</v>
      </c>
      <c r="AB120" s="780"/>
      <c r="AC120" s="780"/>
      <c r="AD120" s="780"/>
      <c r="AE120" s="781"/>
      <c r="AF120" s="782" t="s">
        <v>471</v>
      </c>
      <c r="AG120" s="780"/>
      <c r="AH120" s="780"/>
      <c r="AI120" s="780"/>
      <c r="AJ120" s="781"/>
      <c r="AK120" s="782" t="s">
        <v>473</v>
      </c>
      <c r="AL120" s="780"/>
      <c r="AM120" s="780"/>
      <c r="AN120" s="780"/>
      <c r="AO120" s="781"/>
      <c r="AP120" s="824" t="s">
        <v>186</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1008005</v>
      </c>
      <c r="BR120" s="842"/>
      <c r="BS120" s="842"/>
      <c r="BT120" s="842"/>
      <c r="BU120" s="842"/>
      <c r="BV120" s="842">
        <v>1148969</v>
      </c>
      <c r="BW120" s="842"/>
      <c r="BX120" s="842"/>
      <c r="BY120" s="842"/>
      <c r="BZ120" s="842"/>
      <c r="CA120" s="842">
        <v>1567165</v>
      </c>
      <c r="CB120" s="842"/>
      <c r="CC120" s="842"/>
      <c r="CD120" s="842"/>
      <c r="CE120" s="842"/>
      <c r="CF120" s="866">
        <v>53.8</v>
      </c>
      <c r="CG120" s="867"/>
      <c r="CH120" s="867"/>
      <c r="CI120" s="867"/>
      <c r="CJ120" s="867"/>
      <c r="CK120" s="868" t="s">
        <v>479</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1598185</v>
      </c>
      <c r="DH120" s="842"/>
      <c r="DI120" s="842"/>
      <c r="DJ120" s="842"/>
      <c r="DK120" s="842"/>
      <c r="DL120" s="842">
        <v>1501476</v>
      </c>
      <c r="DM120" s="842"/>
      <c r="DN120" s="842"/>
      <c r="DO120" s="842"/>
      <c r="DP120" s="842"/>
      <c r="DQ120" s="842">
        <v>1410059</v>
      </c>
      <c r="DR120" s="842"/>
      <c r="DS120" s="842"/>
      <c r="DT120" s="842"/>
      <c r="DU120" s="842"/>
      <c r="DV120" s="843">
        <v>48.4</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186</v>
      </c>
      <c r="AB121" s="780"/>
      <c r="AC121" s="780"/>
      <c r="AD121" s="780"/>
      <c r="AE121" s="781"/>
      <c r="AF121" s="782" t="s">
        <v>471</v>
      </c>
      <c r="AG121" s="780"/>
      <c r="AH121" s="780"/>
      <c r="AI121" s="780"/>
      <c r="AJ121" s="781"/>
      <c r="AK121" s="782" t="s">
        <v>186</v>
      </c>
      <c r="AL121" s="780"/>
      <c r="AM121" s="780"/>
      <c r="AN121" s="780"/>
      <c r="AO121" s="781"/>
      <c r="AP121" s="824" t="s">
        <v>471</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v>87300</v>
      </c>
      <c r="BR121" s="790"/>
      <c r="BS121" s="790"/>
      <c r="BT121" s="790"/>
      <c r="BU121" s="790"/>
      <c r="BV121" s="790">
        <v>87300</v>
      </c>
      <c r="BW121" s="790"/>
      <c r="BX121" s="790"/>
      <c r="BY121" s="790"/>
      <c r="BZ121" s="790"/>
      <c r="CA121" s="790">
        <v>87300</v>
      </c>
      <c r="CB121" s="790"/>
      <c r="CC121" s="790"/>
      <c r="CD121" s="790"/>
      <c r="CE121" s="790"/>
      <c r="CF121" s="875">
        <v>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408899</v>
      </c>
      <c r="DH121" s="790"/>
      <c r="DI121" s="790"/>
      <c r="DJ121" s="790"/>
      <c r="DK121" s="790"/>
      <c r="DL121" s="790">
        <v>596651</v>
      </c>
      <c r="DM121" s="790"/>
      <c r="DN121" s="790"/>
      <c r="DO121" s="790"/>
      <c r="DP121" s="790"/>
      <c r="DQ121" s="790">
        <v>510018</v>
      </c>
      <c r="DR121" s="790"/>
      <c r="DS121" s="790"/>
      <c r="DT121" s="790"/>
      <c r="DU121" s="790"/>
      <c r="DV121" s="796">
        <v>17.5</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186</v>
      </c>
      <c r="AB122" s="780"/>
      <c r="AC122" s="780"/>
      <c r="AD122" s="780"/>
      <c r="AE122" s="781"/>
      <c r="AF122" s="782" t="s">
        <v>186</v>
      </c>
      <c r="AG122" s="780"/>
      <c r="AH122" s="780"/>
      <c r="AI122" s="780"/>
      <c r="AJ122" s="781"/>
      <c r="AK122" s="782" t="s">
        <v>186</v>
      </c>
      <c r="AL122" s="780"/>
      <c r="AM122" s="780"/>
      <c r="AN122" s="780"/>
      <c r="AO122" s="781"/>
      <c r="AP122" s="824" t="s">
        <v>186</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6292177</v>
      </c>
      <c r="BR122" s="845"/>
      <c r="BS122" s="845"/>
      <c r="BT122" s="845"/>
      <c r="BU122" s="845"/>
      <c r="BV122" s="845">
        <v>6601015</v>
      </c>
      <c r="BW122" s="845"/>
      <c r="BX122" s="845"/>
      <c r="BY122" s="845"/>
      <c r="BZ122" s="845"/>
      <c r="CA122" s="845">
        <v>6259357</v>
      </c>
      <c r="CB122" s="845"/>
      <c r="CC122" s="845"/>
      <c r="CD122" s="845"/>
      <c r="CE122" s="845"/>
      <c r="CF122" s="846">
        <v>214.8</v>
      </c>
      <c r="CG122" s="847"/>
      <c r="CH122" s="847"/>
      <c r="CI122" s="847"/>
      <c r="CJ122" s="847"/>
      <c r="CK122" s="869"/>
      <c r="CL122" s="855"/>
      <c r="CM122" s="855"/>
      <c r="CN122" s="855"/>
      <c r="CO122" s="856"/>
      <c r="CP122" s="835" t="s">
        <v>417</v>
      </c>
      <c r="CQ122" s="836"/>
      <c r="CR122" s="836"/>
      <c r="CS122" s="836"/>
      <c r="CT122" s="836"/>
      <c r="CU122" s="836"/>
      <c r="CV122" s="836"/>
      <c r="CW122" s="836"/>
      <c r="CX122" s="836"/>
      <c r="CY122" s="836"/>
      <c r="CZ122" s="836"/>
      <c r="DA122" s="836"/>
      <c r="DB122" s="836"/>
      <c r="DC122" s="836"/>
      <c r="DD122" s="836"/>
      <c r="DE122" s="836"/>
      <c r="DF122" s="837"/>
      <c r="DG122" s="789">
        <v>126350</v>
      </c>
      <c r="DH122" s="790"/>
      <c r="DI122" s="790"/>
      <c r="DJ122" s="790"/>
      <c r="DK122" s="790"/>
      <c r="DL122" s="790">
        <v>115480</v>
      </c>
      <c r="DM122" s="790"/>
      <c r="DN122" s="790"/>
      <c r="DO122" s="790"/>
      <c r="DP122" s="790"/>
      <c r="DQ122" s="790">
        <v>102894</v>
      </c>
      <c r="DR122" s="790"/>
      <c r="DS122" s="790"/>
      <c r="DT122" s="790"/>
      <c r="DU122" s="790"/>
      <c r="DV122" s="796">
        <v>3.5</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186</v>
      </c>
      <c r="AB123" s="780"/>
      <c r="AC123" s="780"/>
      <c r="AD123" s="780"/>
      <c r="AE123" s="781"/>
      <c r="AF123" s="782" t="s">
        <v>186</v>
      </c>
      <c r="AG123" s="780"/>
      <c r="AH123" s="780"/>
      <c r="AI123" s="780"/>
      <c r="AJ123" s="781"/>
      <c r="AK123" s="782" t="s">
        <v>186</v>
      </c>
      <c r="AL123" s="780"/>
      <c r="AM123" s="780"/>
      <c r="AN123" s="780"/>
      <c r="AO123" s="781"/>
      <c r="AP123" s="824" t="s">
        <v>186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484</v>
      </c>
      <c r="BP123" s="878"/>
      <c r="BQ123" s="832">
        <v>7387482</v>
      </c>
      <c r="BR123" s="833"/>
      <c r="BS123" s="833"/>
      <c r="BT123" s="833"/>
      <c r="BU123" s="833"/>
      <c r="BV123" s="833">
        <v>7837284</v>
      </c>
      <c r="BW123" s="833"/>
      <c r="BX123" s="833"/>
      <c r="BY123" s="833"/>
      <c r="BZ123" s="833"/>
      <c r="CA123" s="833">
        <v>7913822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186</v>
      </c>
      <c r="AB124" s="780"/>
      <c r="AC124" s="780"/>
      <c r="AD124" s="780"/>
      <c r="AE124" s="781"/>
      <c r="AF124" s="782" t="s">
        <v>186</v>
      </c>
      <c r="AG124" s="780"/>
      <c r="AH124" s="780"/>
      <c r="AI124" s="780"/>
      <c r="AJ124" s="781"/>
      <c r="AK124" s="782" t="s">
        <v>471</v>
      </c>
      <c r="AL124" s="780"/>
      <c r="AM124" s="780"/>
      <c r="AN124" s="780"/>
      <c r="AO124" s="781"/>
      <c r="AP124" s="824" t="s">
        <v>186</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93.6</v>
      </c>
      <c r="BR124" s="831"/>
      <c r="BS124" s="831"/>
      <c r="BT124" s="831"/>
      <c r="BU124" s="831"/>
      <c r="BV124" s="831">
        <v>80.3</v>
      </c>
      <c r="BW124" s="831"/>
      <c r="BX124" s="831"/>
      <c r="BY124" s="831"/>
      <c r="BZ124" s="831"/>
      <c r="CA124" s="831">
        <v>70.7</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186</v>
      </c>
      <c r="DM124" s="764"/>
      <c r="DN124" s="764"/>
      <c r="DO124" s="764"/>
      <c r="DP124" s="765"/>
      <c r="DQ124" s="766" t="s">
        <v>186</v>
      </c>
      <c r="DR124" s="764"/>
      <c r="DS124" s="764"/>
      <c r="DT124" s="764"/>
      <c r="DU124" s="765"/>
      <c r="DV124" s="848" t="s">
        <v>186</v>
      </c>
      <c r="DW124" s="849"/>
      <c r="DX124" s="849"/>
      <c r="DY124" s="849"/>
      <c r="DZ124" s="850"/>
    </row>
    <row r="125" spans="1:130" s="230" customFormat="1" ht="26.25" customHeight="1" x14ac:dyDescent="0.15">
      <c r="A125" s="820"/>
      <c r="B125" s="821"/>
      <c r="C125" s="817"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186</v>
      </c>
      <c r="AB125" s="780"/>
      <c r="AC125" s="780"/>
      <c r="AD125" s="780"/>
      <c r="AE125" s="781"/>
      <c r="AF125" s="782" t="s">
        <v>487</v>
      </c>
      <c r="AG125" s="780"/>
      <c r="AH125" s="780"/>
      <c r="AI125" s="780"/>
      <c r="AJ125" s="781"/>
      <c r="AK125" s="782" t="s">
        <v>186</v>
      </c>
      <c r="AL125" s="780"/>
      <c r="AM125" s="780"/>
      <c r="AN125" s="780"/>
      <c r="AO125" s="781"/>
      <c r="AP125" s="824" t="s">
        <v>186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186</v>
      </c>
      <c r="DH125" s="842"/>
      <c r="DI125" s="842"/>
      <c r="DJ125" s="842"/>
      <c r="DK125" s="842"/>
      <c r="DL125" s="842" t="s">
        <v>186</v>
      </c>
      <c r="DM125" s="842"/>
      <c r="DN125" s="842"/>
      <c r="DO125" s="842"/>
      <c r="DP125" s="842"/>
      <c r="DQ125" s="842" t="s">
        <v>471</v>
      </c>
      <c r="DR125" s="842"/>
      <c r="DS125" s="842"/>
      <c r="DT125" s="842"/>
      <c r="DU125" s="842"/>
      <c r="DV125" s="843" t="s">
        <v>186</v>
      </c>
      <c r="DW125" s="843"/>
      <c r="DX125" s="843"/>
      <c r="DY125" s="843"/>
      <c r="DZ125" s="844"/>
    </row>
    <row r="126" spans="1:130" s="230" customFormat="1" ht="26.25" customHeight="1" thickBot="1" x14ac:dyDescent="0.2">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186</v>
      </c>
      <c r="AB126" s="780"/>
      <c r="AC126" s="780"/>
      <c r="AD126" s="780"/>
      <c r="AE126" s="781"/>
      <c r="AF126" s="782" t="s">
        <v>186</v>
      </c>
      <c r="AG126" s="780"/>
      <c r="AH126" s="780"/>
      <c r="AI126" s="780"/>
      <c r="AJ126" s="781"/>
      <c r="AK126" s="782" t="s">
        <v>471</v>
      </c>
      <c r="AL126" s="780"/>
      <c r="AM126" s="780"/>
      <c r="AN126" s="780"/>
      <c r="AO126" s="781"/>
      <c r="AP126" s="824" t="s">
        <v>186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186</v>
      </c>
      <c r="DH126" s="790"/>
      <c r="DI126" s="790"/>
      <c r="DJ126" s="790"/>
      <c r="DK126" s="790"/>
      <c r="DL126" s="790" t="s">
        <v>487</v>
      </c>
      <c r="DM126" s="790"/>
      <c r="DN126" s="790"/>
      <c r="DO126" s="790"/>
      <c r="DP126" s="790"/>
      <c r="DQ126" s="790" t="s">
        <v>186</v>
      </c>
      <c r="DR126" s="790"/>
      <c r="DS126" s="790"/>
      <c r="DT126" s="790"/>
      <c r="DU126" s="790"/>
      <c r="DV126" s="796" t="s">
        <v>471</v>
      </c>
      <c r="DW126" s="796"/>
      <c r="DX126" s="796"/>
      <c r="DY126" s="796"/>
      <c r="DZ126" s="797"/>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186</v>
      </c>
      <c r="AB127" s="780"/>
      <c r="AC127" s="780"/>
      <c r="AD127" s="780"/>
      <c r="AE127" s="781"/>
      <c r="AF127" s="782" t="s">
        <v>186</v>
      </c>
      <c r="AG127" s="780"/>
      <c r="AH127" s="780"/>
      <c r="AI127" s="780"/>
      <c r="AJ127" s="781"/>
      <c r="AK127" s="782" t="s">
        <v>186</v>
      </c>
      <c r="AL127" s="780"/>
      <c r="AM127" s="780"/>
      <c r="AN127" s="780"/>
      <c r="AO127" s="781"/>
      <c r="AP127" s="824" t="s">
        <v>186</v>
      </c>
      <c r="AQ127" s="825"/>
      <c r="AR127" s="825"/>
      <c r="AS127" s="825"/>
      <c r="AT127" s="826"/>
      <c r="AU127" s="232"/>
      <c r="AV127" s="232"/>
      <c r="AW127" s="232"/>
      <c r="AX127" s="841" t="s">
        <v>492</v>
      </c>
      <c r="AY127" s="814"/>
      <c r="AZ127" s="814"/>
      <c r="BA127" s="814"/>
      <c r="BB127" s="814"/>
      <c r="BC127" s="814"/>
      <c r="BD127" s="814"/>
      <c r="BE127" s="815"/>
      <c r="BF127" s="813" t="s">
        <v>493</v>
      </c>
      <c r="BG127" s="814"/>
      <c r="BH127" s="814"/>
      <c r="BI127" s="814"/>
      <c r="BJ127" s="814"/>
      <c r="BK127" s="814"/>
      <c r="BL127" s="815"/>
      <c r="BM127" s="813" t="s">
        <v>494</v>
      </c>
      <c r="BN127" s="814"/>
      <c r="BO127" s="814"/>
      <c r="BP127" s="814"/>
      <c r="BQ127" s="814"/>
      <c r="BR127" s="814"/>
      <c r="BS127" s="815"/>
      <c r="BT127" s="813" t="s">
        <v>495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496</v>
      </c>
      <c r="CQ127" s="752"/>
      <c r="CR127" s="752"/>
      <c r="CS127" s="752"/>
      <c r="CT127" s="752"/>
      <c r="CU127" s="752"/>
      <c r="CV127" s="752"/>
      <c r="CW127" s="752"/>
      <c r="CX127" s="752"/>
      <c r="CY127" s="752"/>
      <c r="CZ127" s="752"/>
      <c r="DA127" s="752"/>
      <c r="DB127" s="752"/>
      <c r="DC127" s="752"/>
      <c r="DD127" s="752"/>
      <c r="DE127" s="752"/>
      <c r="DF127" s="753"/>
      <c r="DG127" s="789" t="s">
        <v>186</v>
      </c>
      <c r="DH127" s="790"/>
      <c r="DI127" s="790"/>
      <c r="DJ127" s="790"/>
      <c r="DK127" s="790"/>
      <c r="DL127" s="790" t="s">
        <v>487</v>
      </c>
      <c r="DM127" s="790"/>
      <c r="DN127" s="790"/>
      <c r="DO127" s="790"/>
      <c r="DP127" s="790"/>
      <c r="DQ127" s="790" t="s">
        <v>186</v>
      </c>
      <c r="DR127" s="790"/>
      <c r="DS127" s="790"/>
      <c r="DT127" s="790"/>
      <c r="DU127" s="790"/>
      <c r="DV127" s="796" t="s">
        <v>186</v>
      </c>
      <c r="DW127" s="796"/>
      <c r="DX127" s="796"/>
      <c r="DY127" s="796"/>
      <c r="DZ127" s="797"/>
    </row>
    <row r="128" spans="1:130" s="230" customFormat="1" ht="26.25" customHeight="1" thickBot="1" x14ac:dyDescent="0.2">
      <c r="A128" s="798" t="s">
        <v>497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498</v>
      </c>
      <c r="X128" s="800"/>
      <c r="Y128" s="800"/>
      <c r="Z128" s="801"/>
      <c r="AA128" s="802">
        <v>22739</v>
      </c>
      <c r="AB128" s="803"/>
      <c r="AC128" s="803"/>
      <c r="AD128" s="803"/>
      <c r="AE128" s="804"/>
      <c r="AF128" s="805">
        <v>18478</v>
      </c>
      <c r="AG128" s="803"/>
      <c r="AH128" s="803"/>
      <c r="AI128" s="803"/>
      <c r="AJ128" s="804"/>
      <c r="AK128" s="805">
        <v>26188</v>
      </c>
      <c r="AL128" s="803"/>
      <c r="AM128" s="803"/>
      <c r="AN128" s="803"/>
      <c r="AO128" s="804"/>
      <c r="AP128" s="806"/>
      <c r="AQ128" s="807"/>
      <c r="AR128" s="807"/>
      <c r="AS128" s="807"/>
      <c r="AT128" s="808"/>
      <c r="AU128" s="232"/>
      <c r="AV128" s="232"/>
      <c r="AW128" s="232"/>
      <c r="AX128" s="809" t="s">
        <v>499</v>
      </c>
      <c r="AY128" s="810"/>
      <c r="AZ128" s="810"/>
      <c r="BA128" s="810"/>
      <c r="BB128" s="810"/>
      <c r="BC128" s="810"/>
      <c r="BD128" s="810"/>
      <c r="BE128" s="811"/>
      <c r="BF128" s="786" t="s">
        <v>471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500</v>
      </c>
      <c r="CQ128" s="730"/>
      <c r="CR128" s="730"/>
      <c r="CS128" s="730"/>
      <c r="CT128" s="730"/>
      <c r="CU128" s="730"/>
      <c r="CV128" s="730"/>
      <c r="CW128" s="730"/>
      <c r="CX128" s="730"/>
      <c r="CY128" s="730"/>
      <c r="CZ128" s="730"/>
      <c r="DA128" s="730"/>
      <c r="DB128" s="730"/>
      <c r="DC128" s="730"/>
      <c r="DD128" s="730"/>
      <c r="DE128" s="730"/>
      <c r="DF128" s="731"/>
      <c r="DG128" s="792" t="s">
        <v>471</v>
      </c>
      <c r="DH128" s="793"/>
      <c r="DI128" s="793"/>
      <c r="DJ128" s="793"/>
      <c r="DK128" s="793"/>
      <c r="DL128" s="793" t="s">
        <v>186</v>
      </c>
      <c r="DM128" s="793"/>
      <c r="DN128" s="793"/>
      <c r="DO128" s="793"/>
      <c r="DP128" s="793"/>
      <c r="DQ128" s="793" t="s">
        <v>186</v>
      </c>
      <c r="DR128" s="793"/>
      <c r="DS128" s="793"/>
      <c r="DT128" s="793"/>
      <c r="DU128" s="793"/>
      <c r="DV128" s="794" t="s">
        <v>186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3470949</v>
      </c>
      <c r="AB129" s="780"/>
      <c r="AC129" s="780"/>
      <c r="AD129" s="780"/>
      <c r="AE129" s="781"/>
      <c r="AF129" s="782">
        <v>3661351</v>
      </c>
      <c r="AG129" s="780"/>
      <c r="AH129" s="780"/>
      <c r="AI129" s="780"/>
      <c r="AJ129" s="781"/>
      <c r="AK129" s="782">
        <v>3476109</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186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657971</v>
      </c>
      <c r="AB130" s="780"/>
      <c r="AC130" s="780"/>
      <c r="AD130" s="780"/>
      <c r="AE130" s="781"/>
      <c r="AF130" s="782">
        <v>596119</v>
      </c>
      <c r="AG130" s="780"/>
      <c r="AH130" s="780"/>
      <c r="AI130" s="780"/>
      <c r="AJ130" s="781"/>
      <c r="AK130" s="782">
        <v>562269</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2812978</v>
      </c>
      <c r="AB131" s="764"/>
      <c r="AC131" s="764"/>
      <c r="AD131" s="764"/>
      <c r="AE131" s="765"/>
      <c r="AF131" s="766">
        <v>3065232</v>
      </c>
      <c r="AG131" s="764"/>
      <c r="AH131" s="764"/>
      <c r="AI131" s="764"/>
      <c r="AJ131" s="765"/>
      <c r="AK131" s="766">
        <v>2913840</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70.7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7.5308089860000003</v>
      </c>
      <c r="AB132" s="745"/>
      <c r="AC132" s="745"/>
      <c r="AD132" s="745"/>
      <c r="AE132" s="746"/>
      <c r="AF132" s="747">
        <v>7.391186051</v>
      </c>
      <c r="AG132" s="745"/>
      <c r="AH132" s="745"/>
      <c r="AI132" s="745"/>
      <c r="AJ132" s="746"/>
      <c r="AK132" s="747">
        <v>5.2593484889999997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8.1</v>
      </c>
      <c r="AB133" s="724"/>
      <c r="AC133" s="724"/>
      <c r="AD133" s="724"/>
      <c r="AE133" s="725"/>
      <c r="AF133" s="723">
        <v>7.8</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DdlMPY7kUppU9GfX6NOjnCRk9kDRqVV8bP9NEAsdoPIzgul4hJIGdlNDnqrRH0l5S0GazoI4auQcojX63CbDw==" saltValue="Igi5BLSkhp7HdIJjsMu3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1" zoomScale="90" zoomScaleNormal="85" zoomScaleSheetLayoutView="90" workbookViewId="0">
      <selection activeCell="AZ95" sqref="AZ9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Vh8TJIlS+TlVaQsMgYizoMz1RsHAFmrkH/EJuEdAVnftebmcvUrgfYrZbssRVX2dRinTKA7p6yJLm0JUpdX6Q==" saltValue="Ad6r/i7I4Hy8rdvI4htt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66" zoomScaleNormal="100" zoomScaleSheetLayoutView="55" workbookViewId="0">
      <selection activeCell="BX3" sqref="BX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qcX3B5qGb+WAiquR9RSaq0Vctr79BWqvuTTOEgszJC1aCw+gCxIBpEtXxRXEjiCmH5iNtyuravbD0m1jx5Obg==" saltValue="OmJmcHUpzbVzQ7rWFp3W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1091979</v>
      </c>
      <c r="AP9" s="281">
        <v>174689</v>
      </c>
      <c r="AQ9" s="282">
        <v>139150</v>
      </c>
      <c r="AR9" s="283">
        <v>25.5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280250</v>
      </c>
      <c r="AP10" s="284">
        <v>44833</v>
      </c>
      <c r="AQ10" s="285">
        <v>19663</v>
      </c>
      <c r="AR10" s="286">
        <v>128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1097</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51235</v>
      </c>
      <c r="AP13" s="284">
        <v>8196</v>
      </c>
      <c r="AQ13" s="285">
        <v>5184</v>
      </c>
      <c r="AR13" s="286">
        <v>58.1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24065</v>
      </c>
      <c r="AP14" s="284">
        <v>3850</v>
      </c>
      <c r="AQ14" s="285">
        <v>3143</v>
      </c>
      <c r="AR14" s="286">
        <v>22.5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-105205</v>
      </c>
      <c r="AP15" s="284">
        <v>-16830</v>
      </c>
      <c r="AQ15" s="285">
        <v>-11320</v>
      </c>
      <c r="AR15" s="286">
        <v>48.7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1342324</v>
      </c>
      <c r="AP16" s="284">
        <v>214737</v>
      </c>
      <c r="AQ16" s="285">
        <v>156916</v>
      </c>
      <c r="AR16" s="286">
        <v>36.799999999999997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18.399999999999999</v>
      </c>
      <c r="AP21" s="298">
        <v>13.85</v>
      </c>
      <c r="AQ21" s="299">
        <v>4.55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92.1</v>
      </c>
      <c r="AP22" s="303">
        <v>95.5</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498408</v>
      </c>
      <c r="AP32" s="312">
        <v>79733</v>
      </c>
      <c r="AQ32" s="313">
        <v>83132</v>
      </c>
      <c r="AR32" s="314">
        <v>-4.0999999999999996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194261</v>
      </c>
      <c r="AP35" s="312">
        <v>31077</v>
      </c>
      <c r="AQ35" s="313">
        <v>18852</v>
      </c>
      <c r="AR35" s="314">
        <v>64.8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49037</v>
      </c>
      <c r="AP36" s="312">
        <v>7845</v>
      </c>
      <c r="AQ36" s="313">
        <v>4344</v>
      </c>
      <c r="AR36" s="314">
        <v>80.599999999999994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1642</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19</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-26188</v>
      </c>
      <c r="AP39" s="312">
        <v>-4189</v>
      </c>
      <c r="AQ39" s="313">
        <v>-4399</v>
      </c>
      <c r="AR39" s="314">
        <v>-4.8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-562269</v>
      </c>
      <c r="AP40" s="312">
        <v>-89949</v>
      </c>
      <c r="AQ40" s="313">
        <v>-69608</v>
      </c>
      <c r="AR40" s="314">
        <v>29.2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153249</v>
      </c>
      <c r="AP41" s="312">
        <v>24516</v>
      </c>
      <c r="AQ41" s="313">
        <v>33982</v>
      </c>
      <c r="AR41" s="314">
        <v>-27.9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687155</v>
      </c>
      <c r="AN51" s="334">
        <v>96551</v>
      </c>
      <c r="AO51" s="335">
        <v>20.8</v>
      </c>
      <c r="AP51" s="336">
        <v>121449</v>
      </c>
      <c r="AQ51" s="337">
        <v>4.5999999999999996</v>
      </c>
      <c r="AR51" s="338">
        <v>16.2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323365</v>
      </c>
      <c r="AN52" s="342">
        <v>45436</v>
      </c>
      <c r="AO52" s="343">
        <v>-19.2</v>
      </c>
      <c r="AP52" s="344">
        <v>62922</v>
      </c>
      <c r="AQ52" s="345">
        <v>2.2000000000000002</v>
      </c>
      <c r="AR52" s="346">
        <v>-21.4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709013</v>
      </c>
      <c r="AN53" s="334">
        <v>103234</v>
      </c>
      <c r="AO53" s="335">
        <v>6.9</v>
      </c>
      <c r="AP53" s="336">
        <v>145139</v>
      </c>
      <c r="AQ53" s="337">
        <v>19.5</v>
      </c>
      <c r="AR53" s="338">
        <v>-12.6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254375</v>
      </c>
      <c r="AN54" s="342">
        <v>37038</v>
      </c>
      <c r="AO54" s="343">
        <v>-18.5</v>
      </c>
      <c r="AP54" s="344">
        <v>83762</v>
      </c>
      <c r="AQ54" s="345">
        <v>33.1</v>
      </c>
      <c r="AR54" s="346">
        <v>-51.6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935256</v>
      </c>
      <c r="AN55" s="334">
        <v>140873</v>
      </c>
      <c r="AO55" s="335">
        <v>36.5</v>
      </c>
      <c r="AP55" s="336">
        <v>125391</v>
      </c>
      <c r="AQ55" s="337">
        <v>-13.6</v>
      </c>
      <c r="AR55" s="338">
        <v>50.1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153949</v>
      </c>
      <c r="AN56" s="342">
        <v>23189</v>
      </c>
      <c r="AO56" s="343">
        <v>-37.4</v>
      </c>
      <c r="AP56" s="344">
        <v>68516</v>
      </c>
      <c r="AQ56" s="345">
        <v>-18.2</v>
      </c>
      <c r="AR56" s="346">
        <v>-19.2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1053468</v>
      </c>
      <c r="AN57" s="334">
        <v>162798</v>
      </c>
      <c r="AO57" s="335">
        <v>15.6</v>
      </c>
      <c r="AP57" s="336">
        <v>138402</v>
      </c>
      <c r="AQ57" s="337">
        <v>10.4</v>
      </c>
      <c r="AR57" s="338">
        <v>5.2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134337</v>
      </c>
      <c r="AN58" s="342">
        <v>20760</v>
      </c>
      <c r="AO58" s="343">
        <v>-10.5</v>
      </c>
      <c r="AP58" s="344">
        <v>70652</v>
      </c>
      <c r="AQ58" s="345">
        <v>3.1</v>
      </c>
      <c r="AR58" s="346">
        <v>-13.6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510381</v>
      </c>
      <c r="AN59" s="334">
        <v>81648</v>
      </c>
      <c r="AO59" s="335">
        <v>-49.8</v>
      </c>
      <c r="AP59" s="336">
        <v>146367</v>
      </c>
      <c r="AQ59" s="337">
        <v>5.8</v>
      </c>
      <c r="AR59" s="338">
        <v>-55.6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409483</v>
      </c>
      <c r="AN60" s="342">
        <v>65507</v>
      </c>
      <c r="AO60" s="343">
        <v>215.5</v>
      </c>
      <c r="AP60" s="344">
        <v>79441</v>
      </c>
      <c r="AQ60" s="345">
        <v>12.4</v>
      </c>
      <c r="AR60" s="346">
        <v>203.1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779055</v>
      </c>
      <c r="AN61" s="349">
        <v>117021</v>
      </c>
      <c r="AO61" s="350">
        <v>6</v>
      </c>
      <c r="AP61" s="351">
        <v>135350</v>
      </c>
      <c r="AQ61" s="352">
        <v>5.3</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255102</v>
      </c>
      <c r="AN62" s="342">
        <v>38386</v>
      </c>
      <c r="AO62" s="343">
        <v>26</v>
      </c>
      <c r="AP62" s="344">
        <v>73059</v>
      </c>
      <c r="AQ62" s="345">
        <v>6.5</v>
      </c>
      <c r="AR62" s="346">
        <v>19.5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RwwjAw3DeRl1tA2MqlUcC3zZgyC9sLmhu7F5cuYviF7uBu6l4gpcGtYz/CQqH0X8Tqnl0mbUfquBiefBkBtIQ==" saltValue="sf9K9bqizv019yj5oNfr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N81" zoomScaleNormal="100" zoomScaleSheetLayoutView="55" workbookViewId="0">
      <selection activeCell="CO84" sqref="CO8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vuO7fRhF6KELE+z1bZpHOFD7Yyfi2m0VdKoAvaNADle63zSzHru/sXPJfLSAWsRkornM07QvWa4Uy3CJERPaXA==" saltValue="bfeVnOvqCOWJqiLhnC3u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E91" zoomScaleNormal="100" zoomScaleSheetLayoutView="55" workbookViewId="0">
      <selection activeCell="AE102" sqref="AE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AHVM7xWIjQP8299Oy5UoXLeRxbzzWvRG/GFOJB2qb3c3ZZG960u8m4WU+ZY85+X76TfSuvgXnJ6rwKCWYED7ag==" saltValue="VVfL+gv72bTTrBkg04SE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22.14</v>
      </c>
      <c r="G47" s="12">
        <v>14.73</v>
      </c>
      <c r="H47" s="12">
        <v>12.95</v>
      </c>
      <c r="I47" s="12">
        <v>17.2</v>
      </c>
      <c r="J47" s="13">
        <v>21.55</v>
      </c>
    </row>
    <row r="48" spans="2:10" ht="57.75" customHeight="1" x14ac:dyDescent="0.15">
      <c r="B48" s="14"/>
      <c r="C48" s="1141" t="s">
        <v>4</v>
      </c>
      <c r="D48" s="1141"/>
      <c r="E48" s="1142"/>
      <c r="F48" s="15">
        <v>8.85</v>
      </c>
      <c r="G48" s="16">
        <v>8.81</v>
      </c>
      <c r="H48" s="16">
        <v>8.99</v>
      </c>
      <c r="I48" s="16">
        <v>16.03</v>
      </c>
      <c r="J48" s="17">
        <v>13.67</v>
      </c>
    </row>
    <row r="49" spans="2:10" ht="57.75" customHeight="1" thickBot="1" x14ac:dyDescent="0.2">
      <c r="B49" s="18"/>
      <c r="C49" s="1143" t="s">
        <v>5</v>
      </c>
      <c r="D49" s="1143"/>
      <c r="E49" s="1144"/>
      <c r="F49" s="19" t="s">
        <v>569</v>
      </c>
      <c r="G49" s="20" t="s">
        <v>570</v>
      </c>
      <c r="H49" s="20" t="s">
        <v>571</v>
      </c>
      <c r="I49" s="20">
        <v>12.43</v>
      </c>
      <c r="J49" s="21">
        <v>0.22</v>
      </c>
    </row>
    <row r="50" spans="2:10" x14ac:dyDescent="0.15"/>
  </sheetData>
  <sheetProtection algorithmName="SHA-512" hashValue="qe3AN5l6YWExXkCqjSQxkkYoHjqvJF7lL1PnAD6EhK0qEyHfcRE1qLC+CLeG72FtUnX0Sbin5iweNkomK8t4Rg==" saltValue="b+C+6DGdW7SCv40PWx8r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2024-03-18T01:12:27Z</cp:lastPrinted>
  <dcterms:created xsi:type="dcterms:W3CDTF">2024-03-14T03:32:24Z</dcterms:created>
  <dcterms:modified xsi:type="dcterms:W3CDTF">2024-03-18T07:28:04Z</dcterms:modified>
  <cp:category/>
</cp:coreProperties>
</file>