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4380" yWindow="165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<sst xmlns="http://schemas.openxmlformats.org/spreadsheetml/2006/main" count="245" uniqueCount="127">
  <si>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</si>
  <si>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</si>
  <si>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</si>
  <si>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</si>
  <si>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</si>
  <si>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</si>
  <si>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</si>
  <si>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</si>
  <si>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</si>
  <si>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</si>
  <si>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</si>
  <si>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</si>
  <si>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</si>
  <si>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</si>
  <si>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</si>
  <si>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</si>
  <si>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</si>
  <si>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</si>
  <si>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</si>
  <si>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</si>
  <si>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</si>
  <si>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</si>
  <si>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</si>
  <si>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</si>
  <si>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</si>
  <si>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</si>
  <si>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</si>
  <si>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</si>
  <si>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</si>
  <si>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</si>
  <si>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</si>
  <si>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</si>
  <si>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</si>
  <si>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</si>
  <si>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</si>
  <si>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</si>
  <si>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</si>
  <si>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</si>
  <si>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</si>
  <si>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</si>
  <si>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</si>
  <si>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</si>
  <si>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</si>
  <si>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</si>
  <si>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</si>
  <si>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</si>
  <si>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</si>
  <si>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</si>
  <si>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</si>
  <si>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</si>
  <si>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</si>
  <si>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</si>
  <si>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</si>
  <si>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</si>
  <si>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</si>
  <si>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</si>
  <si>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</si>
  <si>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</si>
  <si>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</si>
  <si>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</si>
  <si>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</si>
  <si>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</si>
  <si>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</si>
  <si>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</si>
  <si>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</si>
  <si>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</si>
  <si>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</si>
  <si>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</si>
  <si>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</si>
  <si>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</si>
  <si>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</si>
  <si>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</si>
  <si>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</si>
  <si>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</si>
  <si>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</si>
  <si>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</si>
  <si>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</si>
  <si>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</si>
  <si>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</si>
  <si>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</si>
  <si>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</si>
  <si>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</si>
  <si>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</si>
  <si>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</si>
  <si>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</si>
  <si>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</si>
  <si>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</si>
  <si>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</si>
  <si>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</si>
  <si>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</si>
  <si>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</si>
  <si>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</si>
  <si>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</si>
  <si>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</si>
  <si>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</si>
  <si>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</si>
  <si>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</si>
  <si>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</si>
  <si>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</si>
  <si>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</si>
  <si>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</si>
  <si>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</si>
  <si>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</si>
  <si>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</si>
  <si>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</si>
  <si>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</si>
  <si>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</si>
  <si>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</si>
  <si>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</si>
  <si>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</si>
  <si>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</si>
  <si>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奈良県　吉野町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</si>
  <si>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</si>
  <si>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</si>
  <si>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</si>
  <si>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</si>
  <si>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</si>
  <si>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</si>
  <si>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</si>
  <si>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</si>
  <si>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</si>
  <si>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</si>
  <si>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</si>
  <si>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平成19年度に供用開始のため、配管設備に関しては現状耐用年数を超えたものはない。</t>
    <phoneticPr fontId="4"/>
  </si>
  <si>
    <t>過疎化による人口の減少や、地形的な要因により、維持管理費用に対して処理人口が少ない一方、これまでに投資した費用に係る企業債の償還負担が大きく、経営が厳しい状況にある。
　経営状況を改善するため、助成金制度の周知・活用、戸別訪問等での接続率の向上を図るとともに、使用料の見直しを検討していく。
　今後必要となる設備の老朽化対策については、計画的に修繕、更新することにより、負担の平準化を図る。
　また、全体計画と事業計画並びに認可区域の見直しを行ったことにより、効率的で適切な規模での事業を実施していく。</t>
    <phoneticPr fontId="4"/>
  </si>
  <si>
    <t>非設置</t>
    <rPh sb="0" eb="1">
      <t>ヒ</t>
    </rPh>
    <rPh sb="1" eb="3">
      <t>セッチ</t>
    </rPh>
    <phoneticPr fontId="4"/>
  </si>
  <si>
    <t>①の収益的収支比率は平成24年度から企業債の償還が始まったものがあるため減少したが、平成27年度以降上昇傾向にある。　　　　　　　　　　　　　　　　　　　　　　当町の地理的な要因により建設改良費が高額となる一方、処理区域内人口が少ないことから、④企業債残高及び償還額が負担となっている状況ではあるが、企業債残高が着実に減少し、改善方向にあるといえる。
　平成27年度からについては、集合住宅を接続したこともあって⑧水洗化率など、影響を受けて向上した部分はある。これに伴って⑥汚水処理原価が下がったと思われる。しかし過疎化は確実に進む方向であると予測されるため、できる限り現状を維持することに努め、それを今後の目標と位置付けたい。
　今後の事業としては過疎化の問題を重きに置き、効率性や合理性の部分を十分検討し、身の丈に合った事業を展開していくことが重要であると考える。</t>
    <rPh sb="36" eb="38">
      <t>ゲンショウ</t>
    </rPh>
    <rPh sb="42" eb="44">
      <t>ヘイセイ</t>
    </rPh>
    <rPh sb="46" eb="48">
      <t>ネンド</t>
    </rPh>
    <rPh sb="48" eb="50">
      <t>イコウ</t>
    </rPh>
    <rPh sb="50" eb="52">
      <t>ジョウショウ</t>
    </rPh>
    <rPh sb="52" eb="54">
      <t>ケイコウ</t>
    </rPh>
    <rPh sb="156" eb="158">
      <t>チャクジツ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</si>
</sst>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8" fillId="0" borderId="2" xfId="1" applyNumberFormat="1" applyFont="1" applyBorder="1" applyAlignment="1" applyProtection="1">
      <alignment horizontal="center" vertical="center"/>
      <protection locked="0"/>
    </xf>
    <xf numFmtId="0" fontId="18" fillId="0" borderId="6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7" xfId="1" applyFont="1" applyBorder="1" applyAlignment="1" applyProtection="1">
      <alignment horizontal="left" vertical="top" wrapText="1"/>
      <protection locked="0"/>
    </xf>
    <xf numFmtId="0" fontId="18" fillId="0" borderId="8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41312"/>
        <c:axId val="12934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1312"/>
        <c:axId val="129347584"/>
      </c:lineChart>
      <c:dateAx>
        <c:axId val="1293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347584"/>
        <c:crosses val="autoZero"/>
        <c:auto val="1"/>
        <c:lblOffset val="100"/>
        <c:baseTimeUnit val="years"/>
      </c:dateAx>
      <c:valAx>
        <c:axId val="12934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34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86464"/>
        <c:axId val="1298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86464"/>
        <c:axId val="129892736"/>
      </c:lineChart>
      <c:dateAx>
        <c:axId val="12988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892736"/>
        <c:crosses val="autoZero"/>
        <c:auto val="1"/>
        <c:lblOffset val="100"/>
        <c:baseTimeUnit val="years"/>
      </c:dateAx>
      <c:valAx>
        <c:axId val="1298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88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45.69</c:v>
                </c:pt>
                <c:pt idx="1">
                  <c:v>48.62</c:v>
                </c:pt>
                <c:pt idx="2">
                  <c:v>31.1</c:v>
                </c:pt>
                <c:pt idx="3">
                  <c:v>65.84</c:v>
                </c:pt>
                <c:pt idx="4">
                  <c:v>67.31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18848"/>
        <c:axId val="12993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18848"/>
        <c:axId val="129937408"/>
      </c:lineChart>
      <c:dateAx>
        <c:axId val="1299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937408"/>
        <c:crosses val="autoZero"/>
        <c:auto val="1"/>
        <c:lblOffset val="100"/>
        <c:baseTimeUnit val="years"/>
      </c:dateAx>
      <c:valAx>
        <c:axId val="12993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9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3701688848878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65.08</c:v>
                </c:pt>
                <c:pt idx="1">
                  <c:v>64.959999999999994</c:v>
                </c:pt>
                <c:pt idx="2">
                  <c:v>64.91</c:v>
                </c:pt>
                <c:pt idx="3">
                  <c:v>66.510000000000005</c:v>
                </c:pt>
                <c:pt idx="4">
                  <c:v>68.510000000000005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46720"/>
        <c:axId val="12924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46720"/>
        <c:axId val="129248640"/>
      </c:lineChart>
      <c:dateAx>
        <c:axId val="12924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248640"/>
        <c:crosses val="autoZero"/>
        <c:auto val="1"/>
        <c:lblOffset val="100"/>
        <c:baseTimeUnit val="years"/>
      </c:dateAx>
      <c:valAx>
        <c:axId val="12924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24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75008"/>
        <c:axId val="12927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5008"/>
        <c:axId val="129276928"/>
      </c:lineChart>
      <c:dateAx>
        <c:axId val="12927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276928"/>
        <c:crosses val="autoZero"/>
        <c:auto val="1"/>
        <c:lblOffset val="100"/>
        <c:baseTimeUnit val="years"/>
      </c:dateAx>
      <c:valAx>
        <c:axId val="12927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27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66848"/>
        <c:axId val="12996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6848"/>
        <c:axId val="129968768"/>
      </c:lineChart>
      <c:dateAx>
        <c:axId val="12996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968768"/>
        <c:crosses val="autoZero"/>
        <c:auto val="1"/>
        <c:lblOffset val="100"/>
        <c:baseTimeUnit val="years"/>
      </c:dateAx>
      <c:valAx>
        <c:axId val="12996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96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07424"/>
        <c:axId val="13000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07424"/>
        <c:axId val="130009344"/>
      </c:lineChart>
      <c:dateAx>
        <c:axId val="1300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009344"/>
        <c:crosses val="autoZero"/>
        <c:auto val="1"/>
        <c:lblOffset val="100"/>
        <c:baseTimeUnit val="years"/>
      </c:dateAx>
      <c:valAx>
        <c:axId val="13000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0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56192"/>
        <c:axId val="13005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56192"/>
        <c:axId val="130058112"/>
      </c:lineChart>
      <c:dateAx>
        <c:axId val="13005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058112"/>
        <c:crosses val="autoZero"/>
        <c:auto val="1"/>
        <c:lblOffset val="100"/>
        <c:baseTimeUnit val="years"/>
      </c:dateAx>
      <c:valAx>
        <c:axId val="13005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05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8157.46</c:v>
                </c:pt>
                <c:pt idx="1">
                  <c:v>7613.11</c:v>
                </c:pt>
                <c:pt idx="2">
                  <c:v>7142.86</c:v>
                </c:pt>
                <c:pt idx="3">
                  <c:v>4992.07</c:v>
                </c:pt>
                <c:pt idx="4">
                  <c:v>3629.26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04320"/>
        <c:axId val="1297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04320"/>
        <c:axId val="129705856"/>
      </c:lineChart>
      <c:dateAx>
        <c:axId val="1297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705856"/>
        <c:crosses val="autoZero"/>
        <c:auto val="1"/>
        <c:lblOffset val="100"/>
        <c:baseTimeUnit val="years"/>
      </c:dateAx>
      <c:valAx>
        <c:axId val="1297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70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19.88</c:v>
                </c:pt>
                <c:pt idx="1">
                  <c:v>18.77</c:v>
                </c:pt>
                <c:pt idx="2">
                  <c:v>18.86</c:v>
                </c:pt>
                <c:pt idx="3">
                  <c:v>25.97</c:v>
                </c:pt>
                <c:pt idx="4">
                  <c:v>29.11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19296"/>
        <c:axId val="12973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19296"/>
        <c:axId val="129733760"/>
      </c:lineChart>
      <c:dateAx>
        <c:axId val="12971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733760"/>
        <c:crosses val="autoZero"/>
        <c:auto val="1"/>
        <c:lblOffset val="100"/>
        <c:baseTimeUnit val="years"/>
      </c:dateAx>
      <c:valAx>
        <c:axId val="12973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71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648.19000000000005</c:v>
                </c:pt>
                <c:pt idx="1">
                  <c:v>661.06</c:v>
                </c:pt>
                <c:pt idx="2">
                  <c:v>696.31</c:v>
                </c:pt>
                <c:pt idx="3">
                  <c:v>528.78</c:v>
                </c:pt>
                <c:pt idx="4">
                  <c:v>438.5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37696"/>
        <c:axId val="12984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7696"/>
        <c:axId val="129843968"/>
      </c:lineChart>
      <c:dateAx>
        <c:axId val="12983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843968"/>
        <c:crosses val="autoZero"/>
        <c:auto val="1"/>
        <c:lblOffset val="100"/>
        <c:baseTimeUnit val="years"/>
      </c:dateAx>
      <c:valAx>
        <c:axId val="12984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83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64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奈良県　吉野町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83" t="s">
        <v>125</v>
      </c>
      <c r="AE8" s="83"/>
      <c r="AF8" s="83"/>
      <c r="AG8" s="83"/>
      <c r="AH8" s="83"/>
      <c r="AI8" s="83"/>
      <c r="AJ8" s="83"/>
      <c r="AK8" s="4"/>
      <c r="AL8" s="49">
        <f>データ!S6</f>
        <v>7632</v>
      </c>
      <c r="AM8" s="49"/>
      <c r="AN8" s="49"/>
      <c r="AO8" s="49"/>
      <c r="AP8" s="49"/>
      <c r="AQ8" s="49"/>
      <c r="AR8" s="49"/>
      <c r="AS8" s="49"/>
      <c r="AT8" s="45">
        <f>データ!T6</f>
        <v>95.65</v>
      </c>
      <c r="AU8" s="45"/>
      <c r="AV8" s="45"/>
      <c r="AW8" s="45"/>
      <c r="AX8" s="45"/>
      <c r="AY8" s="45"/>
      <c r="AZ8" s="45"/>
      <c r="BA8" s="45"/>
      <c r="BB8" s="45">
        <f>データ!U6</f>
        <v>79.790000000000006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0" t="s">
        <v>20</v>
      </c>
      <c r="BM9" s="5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2.06</v>
      </c>
      <c r="Q10" s="45"/>
      <c r="R10" s="45"/>
      <c r="S10" s="45"/>
      <c r="T10" s="45"/>
      <c r="U10" s="45"/>
      <c r="V10" s="45"/>
      <c r="W10" s="45">
        <f>データ!Q6</f>
        <v>89</v>
      </c>
      <c r="X10" s="45"/>
      <c r="Y10" s="45"/>
      <c r="Z10" s="45"/>
      <c r="AA10" s="45"/>
      <c r="AB10" s="45"/>
      <c r="AC10" s="45"/>
      <c r="AD10" s="49">
        <f>データ!R6</f>
        <v>2592</v>
      </c>
      <c r="AE10" s="49"/>
      <c r="AF10" s="49"/>
      <c r="AG10" s="49"/>
      <c r="AH10" s="49"/>
      <c r="AI10" s="49"/>
      <c r="AJ10" s="49"/>
      <c r="AK10" s="2"/>
      <c r="AL10" s="49">
        <f>データ!V6</f>
        <v>156</v>
      </c>
      <c r="AM10" s="49"/>
      <c r="AN10" s="49"/>
      <c r="AO10" s="49"/>
      <c r="AP10" s="49"/>
      <c r="AQ10" s="49"/>
      <c r="AR10" s="49"/>
      <c r="AS10" s="49"/>
      <c r="AT10" s="45">
        <f>データ!W6</f>
        <v>0.03</v>
      </c>
      <c r="AU10" s="45"/>
      <c r="AV10" s="45"/>
      <c r="AW10" s="45"/>
      <c r="AX10" s="45"/>
      <c r="AY10" s="45"/>
      <c r="AZ10" s="45"/>
      <c r="BA10" s="45"/>
      <c r="BB10" s="45">
        <f>データ!X6</f>
        <v>5200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84" t="s">
        <v>126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17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0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20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20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9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1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2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20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20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9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7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0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20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20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9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20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20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9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7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20"/>
      <c r="V79" s="20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20"/>
      <c r="AP79" s="20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8"/>
      <c r="BJ79" s="19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20"/>
      <c r="V80" s="2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20"/>
      <c r="AP80" s="20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8"/>
      <c r="BJ80" s="19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57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70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 x14ac:dyDescent="0.15">
      <c r="A6" s="28" t="s">
        <v>110</v>
      </c>
      <c r="B6" s="33">
        <f>B7</f>
        <v>2016</v>
      </c>
      <c r="C6" s="33">
        <f t="shared" ref="C6:X6" si="3">C7</f>
        <v>294411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奈良県　吉野町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2.06</v>
      </c>
      <c r="Q6" s="34">
        <f t="shared" si="3"/>
        <v>89</v>
      </c>
      <c r="R6" s="34">
        <f t="shared" si="3"/>
        <v>2592</v>
      </c>
      <c r="S6" s="34">
        <f t="shared" si="3"/>
        <v>7632</v>
      </c>
      <c r="T6" s="34">
        <f t="shared" si="3"/>
        <v>95.65</v>
      </c>
      <c r="U6" s="34">
        <f t="shared" si="3"/>
        <v>79.790000000000006</v>
      </c>
      <c r="V6" s="34">
        <f t="shared" si="3"/>
        <v>156</v>
      </c>
      <c r="W6" s="34">
        <f t="shared" si="3"/>
        <v>0.03</v>
      </c>
      <c r="X6" s="34">
        <f t="shared" si="3"/>
        <v>5200</v>
      </c>
      <c r="Y6" s="35">
        <f>IF(Y7="",NA(),Y7)</f>
        <v>65.08</v>
      </c>
      <c r="Z6" s="35">
        <f t="shared" ref="Z6:AH6" si="4">IF(Z7="",NA(),Z7)</f>
        <v>64.959999999999994</v>
      </c>
      <c r="AA6" s="35">
        <f t="shared" si="4"/>
        <v>64.91</v>
      </c>
      <c r="AB6" s="35">
        <f t="shared" si="4"/>
        <v>66.510000000000005</v>
      </c>
      <c r="AC6" s="35">
        <f t="shared" si="4"/>
        <v>68.510000000000005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8157.46</v>
      </c>
      <c r="BG6" s="35">
        <f t="shared" ref="BG6:BO6" si="7">IF(BG7="",NA(),BG7)</f>
        <v>7613.11</v>
      </c>
      <c r="BH6" s="35">
        <f t="shared" si="7"/>
        <v>7142.86</v>
      </c>
      <c r="BI6" s="35">
        <f t="shared" si="7"/>
        <v>4992.07</v>
      </c>
      <c r="BJ6" s="35">
        <f t="shared" si="7"/>
        <v>3629.26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19.88</v>
      </c>
      <c r="BR6" s="35">
        <f t="shared" ref="BR6:BZ6" si="8">IF(BR7="",NA(),BR7)</f>
        <v>18.77</v>
      </c>
      <c r="BS6" s="35">
        <f t="shared" si="8"/>
        <v>18.86</v>
      </c>
      <c r="BT6" s="35">
        <f t="shared" si="8"/>
        <v>25.97</v>
      </c>
      <c r="BU6" s="35">
        <f t="shared" si="8"/>
        <v>29.11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648.19000000000005</v>
      </c>
      <c r="CC6" s="35">
        <f t="shared" ref="CC6:CK6" si="9">IF(CC7="",NA(),CC7)</f>
        <v>661.06</v>
      </c>
      <c r="CD6" s="35">
        <f t="shared" si="9"/>
        <v>696.31</v>
      </c>
      <c r="CE6" s="35">
        <f t="shared" si="9"/>
        <v>528.78</v>
      </c>
      <c r="CF6" s="35">
        <f t="shared" si="9"/>
        <v>438.5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45.69</v>
      </c>
      <c r="CY6" s="35">
        <f t="shared" ref="CY6:DG6" si="11">IF(CY7="",NA(),CY7)</f>
        <v>48.62</v>
      </c>
      <c r="CZ6" s="35">
        <f t="shared" si="11"/>
        <v>31.1</v>
      </c>
      <c r="DA6" s="35">
        <f t="shared" si="11"/>
        <v>65.84</v>
      </c>
      <c r="DB6" s="35">
        <f t="shared" si="11"/>
        <v>67.31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294411</v>
      </c>
      <c r="D7" s="37">
        <v>47</v>
      </c>
      <c r="E7" s="37">
        <v>17</v>
      </c>
      <c r="F7" s="37">
        <v>4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2.06</v>
      </c>
      <c r="Q7" s="38">
        <v>89</v>
      </c>
      <c r="R7" s="38">
        <v>2592</v>
      </c>
      <c r="S7" s="38">
        <v>7632</v>
      </c>
      <c r="T7" s="38">
        <v>95.65</v>
      </c>
      <c r="U7" s="38">
        <v>79.790000000000006</v>
      </c>
      <c r="V7" s="38">
        <v>156</v>
      </c>
      <c r="W7" s="38">
        <v>0.03</v>
      </c>
      <c r="X7" s="38">
        <v>5200</v>
      </c>
      <c r="Y7" s="38">
        <v>65.08</v>
      </c>
      <c r="Z7" s="38">
        <v>64.959999999999994</v>
      </c>
      <c r="AA7" s="38">
        <v>64.91</v>
      </c>
      <c r="AB7" s="38">
        <v>66.510000000000005</v>
      </c>
      <c r="AC7" s="38">
        <v>68.510000000000005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8157.46</v>
      </c>
      <c r="BG7" s="38">
        <v>7613.11</v>
      </c>
      <c r="BH7" s="38">
        <v>7142.86</v>
      </c>
      <c r="BI7" s="38">
        <v>4992.07</v>
      </c>
      <c r="BJ7" s="38">
        <v>3629.26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19.88</v>
      </c>
      <c r="BR7" s="38">
        <v>18.77</v>
      </c>
      <c r="BS7" s="38">
        <v>18.86</v>
      </c>
      <c r="BT7" s="38">
        <v>25.97</v>
      </c>
      <c r="BU7" s="38">
        <v>29.11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648.19000000000005</v>
      </c>
      <c r="CC7" s="38">
        <v>661.06</v>
      </c>
      <c r="CD7" s="38">
        <v>696.31</v>
      </c>
      <c r="CE7" s="38">
        <v>528.78</v>
      </c>
      <c r="CF7" s="38">
        <v>438.5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 t="s">
        <v>116</v>
      </c>
      <c r="CN7" s="38" t="s">
        <v>116</v>
      </c>
      <c r="CO7" s="38" t="s">
        <v>116</v>
      </c>
      <c r="CP7" s="38" t="s">
        <v>116</v>
      </c>
      <c r="CQ7" s="38" t="s">
        <v>116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45.69</v>
      </c>
      <c r="CY7" s="38">
        <v>48.62</v>
      </c>
      <c r="CZ7" s="38">
        <v>31.1</v>
      </c>
      <c r="DA7" s="38">
        <v>65.84</v>
      </c>
      <c r="DB7" s="38">
        <v>67.31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奈良県</cp:lastModifiedBy>
  <cp:lastPrinted>2018-02-20T08:16:07Z</cp:lastPrinted>
  <dcterms:created xsi:type="dcterms:W3CDTF">2017-12-25T02:21:11Z</dcterms:created>
  <dcterms:modified xsi:type="dcterms:W3CDTF">2018-02-21T07:21:06Z</dcterms:modified>
  <cp:category/>
</cp:coreProperties>
</file>