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t117\Desktop\経営比較分析表\"/>
    </mc:Choice>
  </mc:AlternateContent>
  <workbookProtection workbookAlgorithmName="SHA-512" workbookHashValue="7R2yfpw6QhjD5xWiOiSMtGTviUToraI/25S/SBWqXaO9+NknvycSbybn/uR2D3ESBXkBV1JSWRFL9gno4hKosg==" workbookSaltValue="HGi0H9Sd6liPJ73WG+lC/g==" workbookSpinCount="100000" lockStructure="1"/>
  <bookViews>
    <workbookView xWindow="0" yWindow="0" windowWidth="12630" windowHeight="60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<sst xmlns="http://schemas.openxmlformats.org/spreadsheetml/2006/main" count="245" uniqueCount="126">
  <si>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</si>
  <si>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</si>
  <si>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</si>
  <si>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</si>
  <si>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</si>
  <si>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</si>
  <si>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</si>
  <si>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</si>
  <si>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</si>
  <si>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</si>
  <si>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</si>
  <si>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</si>
  <si>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</si>
  <si>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</si>
  <si>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</si>
  <si>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</si>
  <si>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</si>
  <si>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</si>
  <si>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</si>
  <si>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</si>
  <si>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</si>
  <si>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</si>
  <si>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</si>
  <si>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</si>
  <si>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</si>
  <si>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</si>
  <si>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</si>
  <si>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</si>
  <si>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</si>
  <si>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</si>
  <si>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</si>
  <si>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</si>
  <si>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</si>
  <si>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</si>
  <si>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</si>
  <si>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</si>
  <si>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</si>
  <si>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</si>
  <si>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</si>
  <si>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</si>
  <si>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</si>
  <si>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</si>
  <si>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</si>
  <si>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</si>
  <si>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</si>
  <si>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</si>
  <si>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</si>
  <si>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</si>
  <si>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</si>
  <si>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</si>
  <si>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</si>
  <si>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</si>
  <si>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</si>
  <si>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</si>
  <si>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</si>
  <si>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</si>
  <si>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</si>
  <si>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</si>
  <si>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</si>
  <si>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</si>
  <si>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</si>
  <si>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</si>
  <si>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</si>
  <si>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</si>
  <si>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</si>
  <si>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</si>
  <si>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</si>
  <si>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</si>
  <si>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</si>
  <si>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</si>
  <si>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</si>
  <si>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</si>
  <si>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</si>
  <si>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</si>
  <si>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</si>
  <si>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</si>
  <si>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</si>
  <si>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</si>
  <si>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</si>
  <si>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</si>
  <si>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</si>
  <si>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</si>
  <si>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</si>
  <si>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</si>
  <si>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</si>
  <si>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</si>
  <si>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</si>
  <si>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</si>
  <si>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</si>
  <si>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</si>
  <si>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</si>
  <si>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</si>
  <si>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</si>
  <si>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</si>
  <si>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</si>
  <si>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</si>
  <si>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</si>
  <si>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</si>
  <si>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</si>
  <si>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</si>
  <si>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</si>
  <si>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</si>
  <si>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</si>
  <si>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</si>
  <si>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</si>
  <si>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</si>
  <si>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</si>
  <si>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</si>
  <si>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</si>
  <si>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</si>
  <si>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吉野町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</si>
  <si>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</si>
  <si>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</si>
  <si>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</si>
  <si>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</si>
  <si>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</si>
  <si>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</si>
  <si>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</si>
  <si>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</si>
  <si>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</si>
  <si>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</si>
  <si>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</si>
  <si>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</si>
  <si>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収益的収支比率は、平成29年度に分流式下水道等に要する経費の算定方法変更等により一般会計繰入金が増加しているため、90%を上回っているものの100%を下回っており、単年度での赤字が続いている。
　当町の地理的な要因により建設改良費が高額となる一方、処理区域内人口が少ないことから、企業債残高及び償還額が負担となっている状況である。
　平成29年度に汚水処理原価が減少し経費回収率も上昇したが、依然として100%を下回っており、使用料収入で汚水処理費用を賄えておらず、一般会計繰入金で補てんしている現状を示している。
　水洗化率は約86%で、前年よりも約3%上がった。
　当町においては、今後さらに過疎化、人口減少が進むと考えられ、下水道事業の効率的な進め方、収益性の維持について検討していく必要がある。</t>
    <phoneticPr fontId="4"/>
  </si>
  <si>
    <t>　平成９年度に供用開始のため、配管設備に関しては現状耐用年数を超えたものはない。ポンプ設備及び電気設備に関しては、当初に設置した設備が大半のため、老朽化してきており、計画的な機器の更新が必要になってきている。</t>
    <phoneticPr fontId="4"/>
  </si>
  <si>
    <t>　建設事業においては、最小限の投資で最大限の効果を得れる効率の良い計画を最重要に考え事業を少しずつではあるが進めていく。吉野町の状況として、過疎化による人口の減少や、地形的な要因により、維持管理費用に対して処理人口が少ない一方、これまでに投資した費用に係る企業債の償還負担が大きく、経営が厳しい状況にある。
　経営状況を改善するため、シミュレーションにより今後の財政状況の見通しを得るとともに、助成金制度の周知・活用、戸別訪問等での接続率の向上を図り、さらに使用料の見直しを検討していく。
　今後必要となる設備の老朽化対策については、計画的に修繕、更新することにより、負担の平準化を図る。
　また、奈良県汚水処理構想の策定に伴い、全体計画と事業計画並びに認可区域の見直しを行っており、効率的で適切な規模での事業を実施していく。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</si>
</sst>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F3A-4DA6-99EB-E18EE7907697}"/>
            </c:ext>
          </c:extLst>
        </c:ser>
        <c:dLbls>
          <c:showLegendKey val="0"/>
          <c:showVal val="0"/>
          <c:showCatName val="0"/>
          <c:showSerName val="0"/>
          <c:showPercent val="0"/>
          <c:showBubbleSize val="0"/>
        </c:dLbls>
        <c:gapWidth val="150"/>
        <c:axId val="183381928"/>
        <c:axId val="18241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EF3A-4DA6-99EB-E18EE7907697}"/>
            </c:ext>
          </c:extLst>
        </c:ser>
        <c:dLbls>
          <c:showLegendKey val="0"/>
          <c:showVal val="0"/>
          <c:showCatName val="0"/>
          <c:showSerName val="0"/>
          <c:showPercent val="0"/>
          <c:showBubbleSize val="0"/>
        </c:dLbls>
        <c:marker val="1"/>
        <c:smooth val="0"/>
        <c:axId val="183381928"/>
        <c:axId val="182415528"/>
      </c:lineChart>
      <c:dateAx>
        <c:axId val="183381928"/>
        <c:scaling>
          <c:orientation val="minMax"/>
        </c:scaling>
        <c:delete val="1"/>
        <c:axPos val="b"/>
        <c:numFmt formatCode="ge" sourceLinked="1"/>
        <c:majorTickMark val="none"/>
        <c:minorTickMark val="none"/>
        <c:tickLblPos val="none"/>
        <c:crossAx val="182415528"/>
        <c:crosses val="autoZero"/>
        <c:auto val="1"/>
        <c:lblOffset val="100"/>
        <c:baseTimeUnit val="years"/>
      </c:dateAx>
      <c:valAx>
        <c:axId val="18241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38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007-4188-AF47-2ACBF2741E7B}"/>
            </c:ext>
          </c:extLst>
        </c:ser>
        <c:dLbls>
          <c:showLegendKey val="0"/>
          <c:showVal val="0"/>
          <c:showCatName val="0"/>
          <c:showSerName val="0"/>
          <c:showPercent val="0"/>
          <c:showBubbleSize val="0"/>
        </c:dLbls>
        <c:gapWidth val="150"/>
        <c:axId val="183684088"/>
        <c:axId val="18368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6007-4188-AF47-2ACBF2741E7B}"/>
            </c:ext>
          </c:extLst>
        </c:ser>
        <c:dLbls>
          <c:showLegendKey val="0"/>
          <c:showVal val="0"/>
          <c:showCatName val="0"/>
          <c:showSerName val="0"/>
          <c:showPercent val="0"/>
          <c:showBubbleSize val="0"/>
        </c:dLbls>
        <c:marker val="1"/>
        <c:smooth val="0"/>
        <c:axId val="183684088"/>
        <c:axId val="183684480"/>
      </c:lineChart>
      <c:dateAx>
        <c:axId val="183684088"/>
        <c:scaling>
          <c:orientation val="minMax"/>
        </c:scaling>
        <c:delete val="1"/>
        <c:axPos val="b"/>
        <c:numFmt formatCode="ge" sourceLinked="1"/>
        <c:majorTickMark val="none"/>
        <c:minorTickMark val="none"/>
        <c:tickLblPos val="none"/>
        <c:crossAx val="183684480"/>
        <c:crosses val="autoZero"/>
        <c:auto val="1"/>
        <c:lblOffset val="100"/>
        <c:baseTimeUnit val="years"/>
      </c:dateAx>
      <c:valAx>
        <c:axId val="18368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8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79.69</c:v>
                </c:pt>
                <c:pt idx="1">
                  <c:v>77.209999999999994</c:v>
                </c:pt>
                <c:pt idx="2">
                  <c:v>80.489999999999995</c:v>
                </c:pt>
                <c:pt idx="3">
                  <c:v>83.87</c:v>
                </c:pt>
                <c:pt idx="4">
                  <c:v>85.96</c:v>
                </c:pt>
              </c:numCache>
            </c:numRef>
          </c:val>
          <c:extLst xmlns:c16r2="http://schemas.microsoft.com/office/drawing/2015/06/chart">
            <c:ext xmlns:c16="http://schemas.microsoft.com/office/drawing/2014/chart" uri="{C3380CC4-5D6E-409C-BE32-E72D297353CC}">
              <c16:uniqueId val="{00000000-2FB8-45E8-B069-1C4DD466E072}"/>
            </c:ext>
          </c:extLst>
        </c:ser>
        <c:dLbls>
          <c:showLegendKey val="0"/>
          <c:showVal val="0"/>
          <c:showCatName val="0"/>
          <c:showSerName val="0"/>
          <c:showPercent val="0"/>
          <c:showBubbleSize val="0"/>
        </c:dLbls>
        <c:gapWidth val="150"/>
        <c:axId val="183685656"/>
        <c:axId val="18401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2FB8-45E8-B069-1C4DD466E072}"/>
            </c:ext>
          </c:extLst>
        </c:ser>
        <c:dLbls>
          <c:showLegendKey val="0"/>
          <c:showVal val="0"/>
          <c:showCatName val="0"/>
          <c:showSerName val="0"/>
          <c:showPercent val="0"/>
          <c:showBubbleSize val="0"/>
        </c:dLbls>
        <c:marker val="1"/>
        <c:smooth val="0"/>
        <c:axId val="183685656"/>
        <c:axId val="184017392"/>
      </c:lineChart>
      <c:dateAx>
        <c:axId val="183685656"/>
        <c:scaling>
          <c:orientation val="minMax"/>
        </c:scaling>
        <c:delete val="1"/>
        <c:axPos val="b"/>
        <c:numFmt formatCode="ge" sourceLinked="1"/>
        <c:majorTickMark val="none"/>
        <c:minorTickMark val="none"/>
        <c:tickLblPos val="none"/>
        <c:crossAx val="184017392"/>
        <c:crosses val="autoZero"/>
        <c:auto val="1"/>
        <c:lblOffset val="100"/>
        <c:baseTimeUnit val="years"/>
      </c:dateAx>
      <c:valAx>
        <c:axId val="18401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8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51.71</c:v>
                </c:pt>
                <c:pt idx="1">
                  <c:v>49.69</c:v>
                </c:pt>
                <c:pt idx="2">
                  <c:v>48.61</c:v>
                </c:pt>
                <c:pt idx="3">
                  <c:v>49.28</c:v>
                </c:pt>
                <c:pt idx="4">
                  <c:v>91.58</c:v>
                </c:pt>
              </c:numCache>
            </c:numRef>
          </c:val>
          <c:extLst xmlns:c16r2="http://schemas.microsoft.com/office/drawing/2015/06/chart">
            <c:ext xmlns:c16="http://schemas.microsoft.com/office/drawing/2014/chart" uri="{C3380CC4-5D6E-409C-BE32-E72D297353CC}">
              <c16:uniqueId val="{00000000-5850-4E98-AD0F-C89302D57DF0}"/>
            </c:ext>
          </c:extLst>
        </c:ser>
        <c:dLbls>
          <c:showLegendKey val="0"/>
          <c:showVal val="0"/>
          <c:showCatName val="0"/>
          <c:showSerName val="0"/>
          <c:showPercent val="0"/>
          <c:showBubbleSize val="0"/>
        </c:dLbls>
        <c:gapWidth val="150"/>
        <c:axId val="182628496"/>
        <c:axId val="18275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50-4E98-AD0F-C89302D57DF0}"/>
            </c:ext>
          </c:extLst>
        </c:ser>
        <c:dLbls>
          <c:showLegendKey val="0"/>
          <c:showVal val="0"/>
          <c:showCatName val="0"/>
          <c:showSerName val="0"/>
          <c:showPercent val="0"/>
          <c:showBubbleSize val="0"/>
        </c:dLbls>
        <c:marker val="1"/>
        <c:smooth val="0"/>
        <c:axId val="182628496"/>
        <c:axId val="182750200"/>
      </c:lineChart>
      <c:dateAx>
        <c:axId val="182628496"/>
        <c:scaling>
          <c:orientation val="minMax"/>
        </c:scaling>
        <c:delete val="1"/>
        <c:axPos val="b"/>
        <c:numFmt formatCode="ge" sourceLinked="1"/>
        <c:majorTickMark val="none"/>
        <c:minorTickMark val="none"/>
        <c:tickLblPos val="none"/>
        <c:crossAx val="182750200"/>
        <c:crosses val="autoZero"/>
        <c:auto val="1"/>
        <c:lblOffset val="100"/>
        <c:baseTimeUnit val="years"/>
      </c:dateAx>
      <c:valAx>
        <c:axId val="18275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2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2D-43C6-9EE3-48EB8693CACE}"/>
            </c:ext>
          </c:extLst>
        </c:ser>
        <c:dLbls>
          <c:showLegendKey val="0"/>
          <c:showVal val="0"/>
          <c:showCatName val="0"/>
          <c:showSerName val="0"/>
          <c:showPercent val="0"/>
          <c:showBubbleSize val="0"/>
        </c:dLbls>
        <c:gapWidth val="150"/>
        <c:axId val="182853112"/>
        <c:axId val="182853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2D-43C6-9EE3-48EB8693CACE}"/>
            </c:ext>
          </c:extLst>
        </c:ser>
        <c:dLbls>
          <c:showLegendKey val="0"/>
          <c:showVal val="0"/>
          <c:showCatName val="0"/>
          <c:showSerName val="0"/>
          <c:showPercent val="0"/>
          <c:showBubbleSize val="0"/>
        </c:dLbls>
        <c:marker val="1"/>
        <c:smooth val="0"/>
        <c:axId val="182853112"/>
        <c:axId val="182853496"/>
      </c:lineChart>
      <c:dateAx>
        <c:axId val="182853112"/>
        <c:scaling>
          <c:orientation val="minMax"/>
        </c:scaling>
        <c:delete val="1"/>
        <c:axPos val="b"/>
        <c:numFmt formatCode="ge" sourceLinked="1"/>
        <c:majorTickMark val="none"/>
        <c:minorTickMark val="none"/>
        <c:tickLblPos val="none"/>
        <c:crossAx val="182853496"/>
        <c:crosses val="autoZero"/>
        <c:auto val="1"/>
        <c:lblOffset val="100"/>
        <c:baseTimeUnit val="years"/>
      </c:dateAx>
      <c:valAx>
        <c:axId val="18285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5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8A-4333-AEAA-0BE754200D36}"/>
            </c:ext>
          </c:extLst>
        </c:ser>
        <c:dLbls>
          <c:showLegendKey val="0"/>
          <c:showVal val="0"/>
          <c:showCatName val="0"/>
          <c:showSerName val="0"/>
          <c:showPercent val="0"/>
          <c:showBubbleSize val="0"/>
        </c:dLbls>
        <c:gapWidth val="150"/>
        <c:axId val="183735336"/>
        <c:axId val="12018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8A-4333-AEAA-0BE754200D36}"/>
            </c:ext>
          </c:extLst>
        </c:ser>
        <c:dLbls>
          <c:showLegendKey val="0"/>
          <c:showVal val="0"/>
          <c:showCatName val="0"/>
          <c:showSerName val="0"/>
          <c:showPercent val="0"/>
          <c:showBubbleSize val="0"/>
        </c:dLbls>
        <c:marker val="1"/>
        <c:smooth val="0"/>
        <c:axId val="183735336"/>
        <c:axId val="120183360"/>
      </c:lineChart>
      <c:dateAx>
        <c:axId val="183735336"/>
        <c:scaling>
          <c:orientation val="minMax"/>
        </c:scaling>
        <c:delete val="1"/>
        <c:axPos val="b"/>
        <c:numFmt formatCode="ge" sourceLinked="1"/>
        <c:majorTickMark val="none"/>
        <c:minorTickMark val="none"/>
        <c:tickLblPos val="none"/>
        <c:crossAx val="120183360"/>
        <c:crosses val="autoZero"/>
        <c:auto val="1"/>
        <c:lblOffset val="100"/>
        <c:baseTimeUnit val="years"/>
      </c:dateAx>
      <c:valAx>
        <c:axId val="12018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3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6D-42AA-B927-96E73CD75A17}"/>
            </c:ext>
          </c:extLst>
        </c:ser>
        <c:dLbls>
          <c:showLegendKey val="0"/>
          <c:showVal val="0"/>
          <c:showCatName val="0"/>
          <c:showSerName val="0"/>
          <c:showPercent val="0"/>
          <c:showBubbleSize val="0"/>
        </c:dLbls>
        <c:gapWidth val="150"/>
        <c:axId val="183503632"/>
        <c:axId val="18350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6D-42AA-B927-96E73CD75A17}"/>
            </c:ext>
          </c:extLst>
        </c:ser>
        <c:dLbls>
          <c:showLegendKey val="0"/>
          <c:showVal val="0"/>
          <c:showCatName val="0"/>
          <c:showSerName val="0"/>
          <c:showPercent val="0"/>
          <c:showBubbleSize val="0"/>
        </c:dLbls>
        <c:marker val="1"/>
        <c:smooth val="0"/>
        <c:axId val="183503632"/>
        <c:axId val="183504024"/>
      </c:lineChart>
      <c:dateAx>
        <c:axId val="183503632"/>
        <c:scaling>
          <c:orientation val="minMax"/>
        </c:scaling>
        <c:delete val="1"/>
        <c:axPos val="b"/>
        <c:numFmt formatCode="ge" sourceLinked="1"/>
        <c:majorTickMark val="none"/>
        <c:minorTickMark val="none"/>
        <c:tickLblPos val="none"/>
        <c:crossAx val="183504024"/>
        <c:crosses val="autoZero"/>
        <c:auto val="1"/>
        <c:lblOffset val="100"/>
        <c:baseTimeUnit val="years"/>
      </c:dateAx>
      <c:valAx>
        <c:axId val="18350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50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64-4DDF-991A-33683ED74B0C}"/>
            </c:ext>
          </c:extLst>
        </c:ser>
        <c:dLbls>
          <c:showLegendKey val="0"/>
          <c:showVal val="0"/>
          <c:showCatName val="0"/>
          <c:showSerName val="0"/>
          <c:showPercent val="0"/>
          <c:showBubbleSize val="0"/>
        </c:dLbls>
        <c:gapWidth val="150"/>
        <c:axId val="183505200"/>
        <c:axId val="18350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64-4DDF-991A-33683ED74B0C}"/>
            </c:ext>
          </c:extLst>
        </c:ser>
        <c:dLbls>
          <c:showLegendKey val="0"/>
          <c:showVal val="0"/>
          <c:showCatName val="0"/>
          <c:showSerName val="0"/>
          <c:showPercent val="0"/>
          <c:showBubbleSize val="0"/>
        </c:dLbls>
        <c:marker val="1"/>
        <c:smooth val="0"/>
        <c:axId val="183505200"/>
        <c:axId val="183505592"/>
      </c:lineChart>
      <c:dateAx>
        <c:axId val="183505200"/>
        <c:scaling>
          <c:orientation val="minMax"/>
        </c:scaling>
        <c:delete val="1"/>
        <c:axPos val="b"/>
        <c:numFmt formatCode="ge" sourceLinked="1"/>
        <c:majorTickMark val="none"/>
        <c:minorTickMark val="none"/>
        <c:tickLblPos val="none"/>
        <c:crossAx val="183505592"/>
        <c:crosses val="autoZero"/>
        <c:auto val="1"/>
        <c:lblOffset val="100"/>
        <c:baseTimeUnit val="years"/>
      </c:dateAx>
      <c:valAx>
        <c:axId val="18350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50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3952.04</c:v>
                </c:pt>
                <c:pt idx="1">
                  <c:v>3867.92</c:v>
                </c:pt>
                <c:pt idx="2">
                  <c:v>3607.3</c:v>
                </c:pt>
                <c:pt idx="3">
                  <c:v>2691.76</c:v>
                </c:pt>
                <c:pt idx="4">
                  <c:v>339.92</c:v>
                </c:pt>
              </c:numCache>
            </c:numRef>
          </c:val>
          <c:extLst xmlns:c16r2="http://schemas.microsoft.com/office/drawing/2015/06/chart">
            <c:ext xmlns:c16="http://schemas.microsoft.com/office/drawing/2014/chart" uri="{C3380CC4-5D6E-409C-BE32-E72D297353CC}">
              <c16:uniqueId val="{00000000-3035-43E1-9CE4-06EA73D76277}"/>
            </c:ext>
          </c:extLst>
        </c:ser>
        <c:dLbls>
          <c:showLegendKey val="0"/>
          <c:showVal val="0"/>
          <c:showCatName val="0"/>
          <c:showSerName val="0"/>
          <c:showPercent val="0"/>
          <c:showBubbleSize val="0"/>
        </c:dLbls>
        <c:gapWidth val="150"/>
        <c:axId val="120186104"/>
        <c:axId val="12018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3035-43E1-9CE4-06EA73D76277}"/>
            </c:ext>
          </c:extLst>
        </c:ser>
        <c:dLbls>
          <c:showLegendKey val="0"/>
          <c:showVal val="0"/>
          <c:showCatName val="0"/>
          <c:showSerName val="0"/>
          <c:showPercent val="0"/>
          <c:showBubbleSize val="0"/>
        </c:dLbls>
        <c:marker val="1"/>
        <c:smooth val="0"/>
        <c:axId val="120186104"/>
        <c:axId val="120185712"/>
      </c:lineChart>
      <c:dateAx>
        <c:axId val="120186104"/>
        <c:scaling>
          <c:orientation val="minMax"/>
        </c:scaling>
        <c:delete val="1"/>
        <c:axPos val="b"/>
        <c:numFmt formatCode="ge" sourceLinked="1"/>
        <c:majorTickMark val="none"/>
        <c:minorTickMark val="none"/>
        <c:tickLblPos val="none"/>
        <c:crossAx val="120185712"/>
        <c:crosses val="autoZero"/>
        <c:auto val="1"/>
        <c:lblOffset val="100"/>
        <c:baseTimeUnit val="years"/>
      </c:dateAx>
      <c:valAx>
        <c:axId val="12018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8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32.22</c:v>
                </c:pt>
                <c:pt idx="1">
                  <c:v>33.21</c:v>
                </c:pt>
                <c:pt idx="2">
                  <c:v>33.75</c:v>
                </c:pt>
                <c:pt idx="3">
                  <c:v>35.65</c:v>
                </c:pt>
                <c:pt idx="4">
                  <c:v>88.43</c:v>
                </c:pt>
              </c:numCache>
            </c:numRef>
          </c:val>
          <c:extLst xmlns:c16r2="http://schemas.microsoft.com/office/drawing/2015/06/chart">
            <c:ext xmlns:c16="http://schemas.microsoft.com/office/drawing/2014/chart" uri="{C3380CC4-5D6E-409C-BE32-E72D297353CC}">
              <c16:uniqueId val="{00000000-071C-49E9-B5EB-97CBAABC7AFF}"/>
            </c:ext>
          </c:extLst>
        </c:ser>
        <c:dLbls>
          <c:showLegendKey val="0"/>
          <c:showVal val="0"/>
          <c:showCatName val="0"/>
          <c:showSerName val="0"/>
          <c:showPercent val="0"/>
          <c:showBubbleSize val="0"/>
        </c:dLbls>
        <c:gapWidth val="150"/>
        <c:axId val="120184536"/>
        <c:axId val="18350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071C-49E9-B5EB-97CBAABC7AFF}"/>
            </c:ext>
          </c:extLst>
        </c:ser>
        <c:dLbls>
          <c:showLegendKey val="0"/>
          <c:showVal val="0"/>
          <c:showCatName val="0"/>
          <c:showSerName val="0"/>
          <c:showPercent val="0"/>
          <c:showBubbleSize val="0"/>
        </c:dLbls>
        <c:marker val="1"/>
        <c:smooth val="0"/>
        <c:axId val="120184536"/>
        <c:axId val="183506768"/>
      </c:lineChart>
      <c:dateAx>
        <c:axId val="120184536"/>
        <c:scaling>
          <c:orientation val="minMax"/>
        </c:scaling>
        <c:delete val="1"/>
        <c:axPos val="b"/>
        <c:numFmt formatCode="ge" sourceLinked="1"/>
        <c:majorTickMark val="none"/>
        <c:minorTickMark val="none"/>
        <c:tickLblPos val="none"/>
        <c:crossAx val="183506768"/>
        <c:crosses val="autoZero"/>
        <c:auto val="1"/>
        <c:lblOffset val="100"/>
        <c:baseTimeUnit val="years"/>
      </c:dateAx>
      <c:valAx>
        <c:axId val="18350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8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399.88</c:v>
                </c:pt>
                <c:pt idx="1">
                  <c:v>399.82</c:v>
                </c:pt>
                <c:pt idx="2">
                  <c:v>399.73</c:v>
                </c:pt>
                <c:pt idx="3">
                  <c:v>377.92</c:v>
                </c:pt>
                <c:pt idx="4">
                  <c:v>150</c:v>
                </c:pt>
              </c:numCache>
            </c:numRef>
          </c:val>
          <c:extLst xmlns:c16r2="http://schemas.microsoft.com/office/drawing/2015/06/chart">
            <c:ext xmlns:c16="http://schemas.microsoft.com/office/drawing/2014/chart" uri="{C3380CC4-5D6E-409C-BE32-E72D297353CC}">
              <c16:uniqueId val="{00000000-AA14-4893-91D8-423EA5CC6745}"/>
            </c:ext>
          </c:extLst>
        </c:ser>
        <c:dLbls>
          <c:showLegendKey val="0"/>
          <c:showVal val="0"/>
          <c:showCatName val="0"/>
          <c:showSerName val="0"/>
          <c:showPercent val="0"/>
          <c:showBubbleSize val="0"/>
        </c:dLbls>
        <c:gapWidth val="150"/>
        <c:axId val="183682520"/>
        <c:axId val="18368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AA14-4893-91D8-423EA5CC6745}"/>
            </c:ext>
          </c:extLst>
        </c:ser>
        <c:dLbls>
          <c:showLegendKey val="0"/>
          <c:showVal val="0"/>
          <c:showCatName val="0"/>
          <c:showSerName val="0"/>
          <c:showPercent val="0"/>
          <c:showBubbleSize val="0"/>
        </c:dLbls>
        <c:marker val="1"/>
        <c:smooth val="0"/>
        <c:axId val="183682520"/>
        <c:axId val="183682912"/>
      </c:lineChart>
      <c:dateAx>
        <c:axId val="183682520"/>
        <c:scaling>
          <c:orientation val="minMax"/>
        </c:scaling>
        <c:delete val="1"/>
        <c:axPos val="b"/>
        <c:numFmt formatCode="ge" sourceLinked="1"/>
        <c:majorTickMark val="none"/>
        <c:minorTickMark val="none"/>
        <c:tickLblPos val="none"/>
        <c:crossAx val="183682912"/>
        <c:crosses val="autoZero"/>
        <c:auto val="1"/>
        <c:lblOffset val="100"/>
        <c:baseTimeUnit val="years"/>
      </c:dateAx>
      <c:valAx>
        <c:axId val="1836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8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Normal="100" zoomScaleSheetLayoutView="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奈良県　吉野町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Cd2</v>
      </c>
      <c r="X8" s="47"/>
      <c r="Y8" s="47"/>
      <c r="Z8" s="47"/>
      <c r="AA8" s="47"/>
      <c r="AB8" s="47"/>
      <c r="AC8" s="47"/>
      <c r="AD8" s="48" t="str">
        <f>データ!$M$6</f>
        <v>非設置</v>
      </c>
      <c r="AE8" s="48"/>
      <c r="AF8" s="48"/>
      <c r="AG8" s="48"/>
      <c r="AH8" s="48"/>
      <c r="AI8" s="48"/>
      <c r="AJ8" s="48"/>
      <c r="AK8" s="3"/>
      <c r="AL8" s="49">
        <f>データ!S6</f>
        <v>7366</v>
      </c>
      <c r="AM8" s="49"/>
      <c r="AN8" s="49"/>
      <c r="AO8" s="49"/>
      <c r="AP8" s="49"/>
      <c r="AQ8" s="49"/>
      <c r="AR8" s="49"/>
      <c r="AS8" s="49"/>
      <c r="AT8" s="44">
        <f>データ!T6</f>
        <v>95.65</v>
      </c>
      <c r="AU8" s="44"/>
      <c r="AV8" s="44"/>
      <c r="AW8" s="44"/>
      <c r="AX8" s="44"/>
      <c r="AY8" s="44"/>
      <c r="AZ8" s="44"/>
      <c r="BA8" s="44"/>
      <c r="BB8" s="44">
        <f>データ!U6</f>
        <v>77.010000000000005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28.14</v>
      </c>
      <c r="Q10" s="44"/>
      <c r="R10" s="44"/>
      <c r="S10" s="44"/>
      <c r="T10" s="44"/>
      <c r="U10" s="44"/>
      <c r="V10" s="44"/>
      <c r="W10" s="44">
        <f>データ!Q6</f>
        <v>89</v>
      </c>
      <c r="X10" s="44"/>
      <c r="Y10" s="44"/>
      <c r="Z10" s="44"/>
      <c r="AA10" s="44"/>
      <c r="AB10" s="44"/>
      <c r="AC10" s="44"/>
      <c r="AD10" s="49">
        <f>データ!R6</f>
        <v>2592</v>
      </c>
      <c r="AE10" s="49"/>
      <c r="AF10" s="49"/>
      <c r="AG10" s="49"/>
      <c r="AH10" s="49"/>
      <c r="AI10" s="49"/>
      <c r="AJ10" s="49"/>
      <c r="AK10" s="2"/>
      <c r="AL10" s="49">
        <f>データ!V6</f>
        <v>2051</v>
      </c>
      <c r="AM10" s="49"/>
      <c r="AN10" s="49"/>
      <c r="AO10" s="49"/>
      <c r="AP10" s="49"/>
      <c r="AQ10" s="49"/>
      <c r="AR10" s="49"/>
      <c r="AS10" s="49"/>
      <c r="AT10" s="44">
        <f>データ!W6</f>
        <v>0.92</v>
      </c>
      <c r="AU10" s="44"/>
      <c r="AV10" s="44"/>
      <c r="AW10" s="44"/>
      <c r="AX10" s="44"/>
      <c r="AY10" s="44"/>
      <c r="AZ10" s="44"/>
      <c r="BA10" s="44"/>
      <c r="BB10" s="44">
        <f>データ!X6</f>
        <v>2229.35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tCkVTvluF0gdFvzcYGK2A87eC9VqRfEqU5clUaf+xd09xDX9uySmgDgJoxKxBx6oxU56rAtKO8PNIn9wV4gSIQ==" saltValue="9INE/Rv9LkpzZFEhSxunB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294411</v>
      </c>
      <c r="D6" s="32">
        <f t="shared" si="3"/>
        <v>47</v>
      </c>
      <c r="E6" s="32">
        <f t="shared" si="3"/>
        <v>17</v>
      </c>
      <c r="F6" s="32">
        <f t="shared" si="3"/>
        <v>1</v>
      </c>
      <c r="G6" s="32">
        <f t="shared" si="3"/>
        <v>0</v>
      </c>
      <c r="H6" s="32" t="str">
        <f t="shared" si="3"/>
        <v>奈良県　吉野町</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28.14</v>
      </c>
      <c r="Q6" s="33">
        <f t="shared" si="3"/>
        <v>89</v>
      </c>
      <c r="R6" s="33">
        <f t="shared" si="3"/>
        <v>2592</v>
      </c>
      <c r="S6" s="33">
        <f t="shared" si="3"/>
        <v>7366</v>
      </c>
      <c r="T6" s="33">
        <f t="shared" si="3"/>
        <v>95.65</v>
      </c>
      <c r="U6" s="33">
        <f t="shared" si="3"/>
        <v>77.010000000000005</v>
      </c>
      <c r="V6" s="33">
        <f t="shared" si="3"/>
        <v>2051</v>
      </c>
      <c r="W6" s="33">
        <f t="shared" si="3"/>
        <v>0.92</v>
      </c>
      <c r="X6" s="33">
        <f t="shared" si="3"/>
        <v>2229.35</v>
      </c>
      <c r="Y6" s="34">
        <f>IF(Y7="",NA(),Y7)</f>
        <v>51.71</v>
      </c>
      <c r="Z6" s="34">
        <f t="shared" ref="Z6:AH6" si="4">IF(Z7="",NA(),Z7)</f>
        <v>49.69</v>
      </c>
      <c r="AA6" s="34">
        <f t="shared" si="4"/>
        <v>48.61</v>
      </c>
      <c r="AB6" s="34">
        <f t="shared" si="4"/>
        <v>49.28</v>
      </c>
      <c r="AC6" s="34">
        <f t="shared" si="4"/>
        <v>91.58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3952.04</v>
      </c>
      <c r="BG6" s="34">
        <f t="shared" ref="BG6:BO6" si="7">IF(BG7="",NA(),BG7)</f>
        <v>3867.92</v>
      </c>
      <c r="BH6" s="34">
        <f t="shared" si="7"/>
        <v>3607.3</v>
      </c>
      <c r="BI6" s="34">
        <f t="shared" si="7"/>
        <v>2691.76</v>
      </c>
      <c r="BJ6" s="34">
        <f t="shared" si="7"/>
        <v>339.92</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32.22</v>
      </c>
      <c r="BR6" s="34">
        <f t="shared" ref="BR6:BZ6" si="8">IF(BR7="",NA(),BR7)</f>
        <v>33.21</v>
      </c>
      <c r="BS6" s="34">
        <f t="shared" si="8"/>
        <v>33.75</v>
      </c>
      <c r="BT6" s="34">
        <f t="shared" si="8"/>
        <v>35.65</v>
      </c>
      <c r="BU6" s="34">
        <f t="shared" si="8"/>
        <v>88.43</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399.88</v>
      </c>
      <c r="CC6" s="34">
        <f t="shared" ref="CC6:CK6" si="9">IF(CC7="",NA(),CC7)</f>
        <v>399.82</v>
      </c>
      <c r="CD6" s="34">
        <f t="shared" si="9"/>
        <v>399.73</v>
      </c>
      <c r="CE6" s="34">
        <f t="shared" si="9"/>
        <v>377.92</v>
      </c>
      <c r="CF6" s="34">
        <f t="shared" si="9"/>
        <v>150</v>
      </c>
      <c r="CG6" s="34">
        <f t="shared" si="9"/>
        <v>247.43</v>
      </c>
      <c r="CH6" s="34">
        <f t="shared" si="9"/>
        <v>248.89</v>
      </c>
      <c r="CI6" s="34">
        <f t="shared" si="9"/>
        <v>250.84</v>
      </c>
      <c r="CJ6" s="34">
        <f t="shared" si="9"/>
        <v>235.61</v>
      </c>
      <c r="CK6" s="34">
        <f t="shared" si="9"/>
        <v>216.21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50.32</v>
      </c>
      <c r="CS6" s="34">
        <f t="shared" si="10"/>
        <v>49.89</v>
      </c>
      <c r="CT6" s="34">
        <f t="shared" si="10"/>
        <v>49.39</v>
      </c>
      <c r="CU6" s="34">
        <f t="shared" si="10"/>
        <v>49.25</v>
      </c>
      <c r="CV6" s="34">
        <f t="shared" si="10"/>
        <v>50.24</v>
      </c>
      <c r="CW6" s="33" t="str">
        <f>IF(CW7="","",IF(CW7="-","【-】","【"&amp;SUBSTITUTE(TEXT(CW7,"#,##0.00"),"-","△")&amp;"】"))</f>
        <v>【60.13】</v>
      </c>
      <c r="CX6" s="34">
        <f>IF(CX7="",NA(),CX7)</f>
        <v>79.69</v>
      </c>
      <c r="CY6" s="34">
        <f t="shared" ref="CY6:DG6" si="11">IF(CY7="",NA(),CY7)</f>
        <v>77.209999999999994</v>
      </c>
      <c r="CZ6" s="34">
        <f t="shared" si="11"/>
        <v>80.489999999999995</v>
      </c>
      <c r="DA6" s="34">
        <f t="shared" si="11"/>
        <v>83.87</v>
      </c>
      <c r="DB6" s="34">
        <f t="shared" si="11"/>
        <v>85.96</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294411</v>
      </c>
      <c r="D7" s="36">
        <v>47</v>
      </c>
      <c r="E7" s="36">
        <v>17</v>
      </c>
      <c r="F7" s="36">
        <v>1</v>
      </c>
      <c r="G7" s="36">
        <v>0</v>
      </c>
      <c r="H7" s="36" t="s">
        <v>110</v>
      </c>
      <c r="I7" s="36" t="s">
        <v>111</v>
      </c>
      <c r="J7" s="36" t="s">
        <v>112</v>
      </c>
      <c r="K7" s="36" t="s">
        <v>113</v>
      </c>
      <c r="L7" s="36" t="s">
        <v>114</v>
      </c>
      <c r="M7" s="36" t="s">
        <v>115</v>
      </c>
      <c r="N7" s="37" t="s">
        <v>116</v>
      </c>
      <c r="O7" s="37" t="s">
        <v>117</v>
      </c>
      <c r="P7" s="37">
        <v>28.14</v>
      </c>
      <c r="Q7" s="37">
        <v>89</v>
      </c>
      <c r="R7" s="37">
        <v>2592</v>
      </c>
      <c r="S7" s="37">
        <v>7366</v>
      </c>
      <c r="T7" s="37">
        <v>95.65</v>
      </c>
      <c r="U7" s="37">
        <v>77.010000000000005</v>
      </c>
      <c r="V7" s="37">
        <v>2051</v>
      </c>
      <c r="W7" s="37">
        <v>0.92</v>
      </c>
      <c r="X7" s="37">
        <v>2229.35</v>
      </c>
      <c r="Y7" s="37">
        <v>51.71</v>
      </c>
      <c r="Z7" s="37">
        <v>49.69</v>
      </c>
      <c r="AA7" s="37">
        <v>48.61</v>
      </c>
      <c r="AB7" s="37">
        <v>49.28</v>
      </c>
      <c r="AC7" s="37">
        <v>91.58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3952.04</v>
      </c>
      <c r="BG7" s="37">
        <v>3867.92</v>
      </c>
      <c r="BH7" s="37">
        <v>3607.3</v>
      </c>
      <c r="BI7" s="37">
        <v>2691.76</v>
      </c>
      <c r="BJ7" s="37">
        <v>339.92</v>
      </c>
      <c r="BK7" s="37">
        <v>1306.92</v>
      </c>
      <c r="BL7" s="37">
        <v>1203.71</v>
      </c>
      <c r="BM7" s="37">
        <v>1162.3599999999999</v>
      </c>
      <c r="BN7" s="37">
        <v>1047.6500000000001</v>
      </c>
      <c r="BO7" s="37">
        <v>1124.26</v>
      </c>
      <c r="BP7" s="37">
        <v>707.33</v>
      </c>
      <c r="BQ7" s="37">
        <v>32.22</v>
      </c>
      <c r="BR7" s="37">
        <v>33.21</v>
      </c>
      <c r="BS7" s="37">
        <v>33.75</v>
      </c>
      <c r="BT7" s="37">
        <v>35.65</v>
      </c>
      <c r="BU7" s="37">
        <v>88.43</v>
      </c>
      <c r="BV7" s="37">
        <v>68.510000000000005</v>
      </c>
      <c r="BW7" s="37">
        <v>69.739999999999995</v>
      </c>
      <c r="BX7" s="37">
        <v>68.209999999999994</v>
      </c>
      <c r="BY7" s="37">
        <v>74.040000000000006</v>
      </c>
      <c r="BZ7" s="37">
        <v>80.58</v>
      </c>
      <c r="CA7" s="37">
        <v>101.26</v>
      </c>
      <c r="CB7" s="37">
        <v>399.88</v>
      </c>
      <c r="CC7" s="37">
        <v>399.82</v>
      </c>
      <c r="CD7" s="37">
        <v>399.73</v>
      </c>
      <c r="CE7" s="37">
        <v>377.92</v>
      </c>
      <c r="CF7" s="37">
        <v>150</v>
      </c>
      <c r="CG7" s="37">
        <v>247.43</v>
      </c>
      <c r="CH7" s="37">
        <v>248.89</v>
      </c>
      <c r="CI7" s="37">
        <v>250.84</v>
      </c>
      <c r="CJ7" s="37">
        <v>235.61</v>
      </c>
      <c r="CK7" s="37">
        <v>216.21</v>
      </c>
      <c r="CL7" s="37">
        <v>136.38999999999999</v>
      </c>
      <c r="CM7" s="37" t="s">
        <v>116</v>
      </c>
      <c r="CN7" s="37" t="s">
        <v>116</v>
      </c>
      <c r="CO7" s="37" t="s">
        <v>116</v>
      </c>
      <c r="CP7" s="37" t="s">
        <v>116</v>
      </c>
      <c r="CQ7" s="37" t="s">
        <v>116</v>
      </c>
      <c r="CR7" s="37">
        <v>50.32</v>
      </c>
      <c r="CS7" s="37">
        <v>49.89</v>
      </c>
      <c r="CT7" s="37">
        <v>49.39</v>
      </c>
      <c r="CU7" s="37">
        <v>49.25</v>
      </c>
      <c r="CV7" s="37">
        <v>50.24</v>
      </c>
      <c r="CW7" s="37">
        <v>60.13</v>
      </c>
      <c r="CX7" s="37">
        <v>79.69</v>
      </c>
      <c r="CY7" s="37">
        <v>77.209999999999994</v>
      </c>
      <c r="CZ7" s="37">
        <v>80.489999999999995</v>
      </c>
      <c r="DA7" s="37">
        <v>83.87</v>
      </c>
      <c r="DB7" s="37">
        <v>85.96</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it117</cp:lastModifiedBy>
  <cp:lastPrinted>2019-02-04T08:42:15Z</cp:lastPrinted>
  <dcterms:created xsi:type="dcterms:W3CDTF">2018-12-03T09:06:24Z</dcterms:created>
  <dcterms:modified xsi:type="dcterms:W3CDTF">2019-03-08T07:35:34Z</dcterms:modified>
  <cp:category/>
</cp:coreProperties>
</file>