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25\財務課\財政・電算\財政共有\財政\地方公営企業関係\経営比較分析表\H27決算\HP掲載\"/>
    </mc:Choice>
  </mc:AlternateContent>
  <workbookProtection workbookPassword="8649" lockStructure="1"/>
  <bookViews>
    <workbookView xWindow="5265" yWindow="90" windowWidth="14940" windowHeight="735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<sst xmlns="http://schemas.openxmlformats.org/spreadsheetml/2006/main" count="221" uniqueCount="111">
  <si>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</si>
  <si>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</si>
  <si>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</si>
  <si>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</si>
  <si>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</si>
  <si>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</si>
  <si>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</si>
  <si>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</si>
  <si>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</si>
  <si>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</si>
  <si>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</si>
  <si>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</si>
  <si>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</si>
  <si>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</si>
  <si>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</si>
  <si>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</si>
  <si>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</si>
  <si>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</si>
  <si>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</si>
  <si>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</si>
  <si>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</si>
  <si>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</si>
  <si>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</si>
  <si>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</si>
  <si>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</si>
  <si>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</si>
  <si>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</si>
  <si>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</si>
  <si>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</si>
  <si>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</si>
  <si>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</si>
  <si>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</si>
  <si>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</si>
  <si>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</si>
  <si>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</si>
  <si>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</si>
  <si>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</si>
  <si>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</si>
  <si>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</si>
  <si>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</si>
  <si>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</si>
  <si>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</si>
  <si>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</si>
  <si>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</si>
  <si>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</si>
  <si>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</si>
  <si>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</si>
  <si>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</si>
  <si>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</si>
  <si>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</si>
  <si>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</si>
  <si>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</si>
  <si>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</si>
  <si>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</si>
  <si>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</si>
  <si>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</si>
  <si>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</si>
  <si>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</si>
  <si>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</si>
  <si>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</si>
  <si>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</si>
  <si>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</si>
  <si>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</si>
  <si>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</si>
  <si>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</si>
  <si>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</si>
  <si>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</si>
  <si>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</si>
  <si>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</si>
  <si>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</si>
  <si>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</si>
  <si>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</si>
  <si>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</si>
  <si>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</si>
  <si>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</si>
  <si>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</si>
  <si>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</si>
  <si>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</si>
  <si>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</si>
  <si>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</si>
  <si>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</si>
  <si>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</si>
  <si>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</si>
  <si>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</si>
  <si>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</si>
  <si>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</si>
  <si>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</si>
  <si>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</si>
  <si>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</si>
  <si>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</si>
  <si>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</si>
  <si>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</si>
  <si>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</si>
  <si>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</si>
  <si>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</si>
  <si>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</si>
  <si>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奈良県　吉野町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</si>
  <si>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</si>
  <si>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</si>
  <si>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</si>
  <si>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</si>
  <si>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</si>
  <si>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</si>
  <si>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</si>
  <si>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</si>
  <si>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</si>
  <si>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</si>
  <si>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</si>
  <si>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８年度に供用開始のため、配管設備に関しては現状耐用年数を超えたものはない。ポンプ設備・電気設備・処理場設備に関しては、当初に設置した設備が大半のため、老朽化してきており、計画的な機器の修繕、更新が必要になってきている。</t>
    <phoneticPr fontId="4"/>
  </si>
  <si>
    <t>　人口減少に伴い、施設利用率が減少傾向にある。　　　　　　　　　　　また、建設は完了しており、水洗化率の向上や使用料収入の大幅増加も見込めない状況である。
　今後も、電気料金、汚泥処分費等の経費の削減等に努め、より効率的な施設の維持管理を行っていく。
　また、老朽化してきている処理場等の設備については、計画的に修繕・更新を行うことにより、負担の平準化を図る。</t>
    <phoneticPr fontId="4"/>
  </si>
  <si>
    <t>　収益的収支比率は、平成23年度に委託料の減少等により改善したが、平成24年度以降は企業債償還金の増加等により下がっている。以後は80％前後を推移している。
　処理地区が限られていることから、今後、大幅に処理区域内人口が増える見込みはないが、経費回収率及び汚水処理原価は、同規模団体の平均値を上回っている状況である。平成26年度からは、汚泥処分費の削減により、特に改善している。
　ただ、人口減少に伴う処理水量の減少のため、施設利用率が減少傾向を示しているように、今後の事業実施に当たっては、費用と収益のバランスを検討する必要がある。　　　　　　　　　　　　　　　　＿④の企業債残高対事業規模比率について、平成27年度より表示されているがこれは、計算の相違によるものである。</t>
    <rPh sb="286" eb="288">
      <t>キギョウ</t>
    </rPh>
    <rPh sb="288" eb="289">
      <t>サイ</t>
    </rPh>
    <rPh sb="289" eb="291">
      <t>ザンダカ</t>
    </rPh>
    <rPh sb="291" eb="292">
      <t>タイ</t>
    </rPh>
    <rPh sb="292" eb="294">
      <t>ジギョウ</t>
    </rPh>
    <rPh sb="294" eb="296">
      <t>キボ</t>
    </rPh>
    <rPh sb="296" eb="298">
      <t>ヒリツ</t>
    </rPh>
    <rPh sb="303" eb="305">
      <t>ヘイセイ</t>
    </rPh>
    <rPh sb="307" eb="309">
      <t>ネンド</t>
    </rPh>
    <rPh sb="311" eb="313">
      <t>ヒョウジ</t>
    </rPh>
    <rPh sb="323" eb="325">
      <t>ケイサン</t>
    </rPh>
    <rPh sb="326" eb="328">
      <t>ソウイ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</si>
</sst>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48648"/>
        <c:axId val="15834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8648"/>
        <c:axId val="158349040"/>
      </c:lineChart>
      <c:dateAx>
        <c:axId val="158348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349040"/>
        <c:crosses val="autoZero"/>
        <c:auto val="1"/>
        <c:lblOffset val="100"/>
        <c:baseTimeUnit val="years"/>
      </c:dateAx>
      <c:valAx>
        <c:axId val="15834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348648"/>
        <c:crosses val="autoZero"/>
        <c:crossBetween val="between"/>
        <c:majorUnit val="1.0000000000000005E-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46.1</c:v>
                </c:pt>
                <c:pt idx="1">
                  <c:v>40.43</c:v>
                </c:pt>
                <c:pt idx="2">
                  <c:v>41.84</c:v>
                </c:pt>
                <c:pt idx="3">
                  <c:v>37.590000000000003</c:v>
                </c:pt>
                <c:pt idx="4">
                  <c:v>36.880000000000003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16424"/>
        <c:axId val="158516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16424"/>
        <c:axId val="158516032"/>
      </c:lineChart>
      <c:dateAx>
        <c:axId val="158516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516032"/>
        <c:crosses val="autoZero"/>
        <c:auto val="1"/>
        <c:lblOffset val="100"/>
        <c:baseTimeUnit val="years"/>
      </c:dateAx>
      <c:valAx>
        <c:axId val="158516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516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89568"/>
        <c:axId val="15908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89568"/>
        <c:axId val="159089960"/>
      </c:lineChart>
      <c:dateAx>
        <c:axId val="15908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9089960"/>
        <c:crosses val="autoZero"/>
        <c:auto val="1"/>
        <c:lblOffset val="100"/>
        <c:baseTimeUnit val="years"/>
      </c:dateAx>
      <c:valAx>
        <c:axId val="15908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908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370168884887828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85.98</c:v>
                </c:pt>
                <c:pt idx="1">
                  <c:v>81.36</c:v>
                </c:pt>
                <c:pt idx="2">
                  <c:v>79.95</c:v>
                </c:pt>
                <c:pt idx="3">
                  <c:v>81.569999999999993</c:v>
                </c:pt>
                <c:pt idx="4">
                  <c:v>80.67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50216"/>
        <c:axId val="15835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50216"/>
        <c:axId val="158350608"/>
      </c:lineChart>
      <c:dateAx>
        <c:axId val="158350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350608"/>
        <c:crosses val="autoZero"/>
        <c:auto val="1"/>
        <c:lblOffset val="100"/>
        <c:baseTimeUnit val="years"/>
      </c:dateAx>
      <c:valAx>
        <c:axId val="15835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350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51784"/>
        <c:axId val="15835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51784"/>
        <c:axId val="158352176"/>
      </c:lineChart>
      <c:dateAx>
        <c:axId val="158351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352176"/>
        <c:crosses val="autoZero"/>
        <c:auto val="1"/>
        <c:lblOffset val="100"/>
        <c:baseTimeUnit val="years"/>
      </c:dateAx>
      <c:valAx>
        <c:axId val="15835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351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513680"/>
        <c:axId val="15851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13680"/>
        <c:axId val="158514072"/>
      </c:lineChart>
      <c:dateAx>
        <c:axId val="15851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514072"/>
        <c:crosses val="autoZero"/>
        <c:auto val="1"/>
        <c:lblOffset val="100"/>
        <c:baseTimeUnit val="years"/>
      </c:dateAx>
      <c:valAx>
        <c:axId val="15851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51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17504"/>
        <c:axId val="158617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7504"/>
        <c:axId val="158617896"/>
      </c:lineChart>
      <c:dateAx>
        <c:axId val="1586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17896"/>
        <c:crosses val="autoZero"/>
        <c:auto val="1"/>
        <c:lblOffset val="100"/>
        <c:baseTimeUnit val="years"/>
      </c:dateAx>
      <c:valAx>
        <c:axId val="158617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19464"/>
        <c:axId val="15861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9464"/>
        <c:axId val="158619856"/>
      </c:lineChart>
      <c:dateAx>
        <c:axId val="158619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619856"/>
        <c:crosses val="autoZero"/>
        <c:auto val="1"/>
        <c:lblOffset val="100"/>
        <c:baseTimeUnit val="years"/>
      </c:dateAx>
      <c:valAx>
        <c:axId val="15861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19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1760.01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21032"/>
        <c:axId val="15873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1032"/>
        <c:axId val="158737344"/>
      </c:lineChart>
      <c:dateAx>
        <c:axId val="158621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737344"/>
        <c:crosses val="autoZero"/>
        <c:auto val="1"/>
        <c:lblOffset val="100"/>
        <c:baseTimeUnit val="years"/>
      </c:dateAx>
      <c:valAx>
        <c:axId val="15873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21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106.49</c:v>
                </c:pt>
                <c:pt idx="1">
                  <c:v>96.35</c:v>
                </c:pt>
                <c:pt idx="2">
                  <c:v>98.73</c:v>
                </c:pt>
                <c:pt idx="3">
                  <c:v>140.26</c:v>
                </c:pt>
                <c:pt idx="4">
                  <c:v>142.81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19072"/>
        <c:axId val="158738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9072"/>
        <c:axId val="158738520"/>
      </c:lineChart>
      <c:dateAx>
        <c:axId val="15861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738520"/>
        <c:crosses val="autoZero"/>
        <c:auto val="1"/>
        <c:lblOffset val="100"/>
        <c:baseTimeUnit val="years"/>
      </c:dateAx>
      <c:valAx>
        <c:axId val="158738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61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191.25</c:v>
                </c:pt>
                <c:pt idx="1">
                  <c:v>237.9</c:v>
                </c:pt>
                <c:pt idx="2">
                  <c:v>223.9</c:v>
                </c:pt>
                <c:pt idx="3">
                  <c:v>176.04</c:v>
                </c:pt>
                <c:pt idx="4">
                  <c:v>175.54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739696"/>
        <c:axId val="15874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39696"/>
        <c:axId val="158740088"/>
      </c:lineChart>
      <c:dateAx>
        <c:axId val="15873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8740088"/>
        <c:crosses val="autoZero"/>
        <c:auto val="1"/>
        <c:lblOffset val="100"/>
        <c:baseTimeUnit val="years"/>
      </c:dateAx>
      <c:valAx>
        <c:axId val="15874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8739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奈良県　吉野町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農業集落排水</v>
      </c>
      <c r="Q8" s="76"/>
      <c r="R8" s="76"/>
      <c r="S8" s="76"/>
      <c r="T8" s="76"/>
      <c r="U8" s="76"/>
      <c r="V8" s="76"/>
      <c r="W8" s="76" t="str">
        <f>データ!L6</f>
        <v>F2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7869</v>
      </c>
      <c r="AM8" s="70"/>
      <c r="AN8" s="70"/>
      <c r="AO8" s="70"/>
      <c r="AP8" s="70"/>
      <c r="AQ8" s="70"/>
      <c r="AR8" s="70"/>
      <c r="AS8" s="70"/>
      <c r="AT8" s="69">
        <f>データ!S6</f>
        <v>95.65</v>
      </c>
      <c r="AU8" s="69"/>
      <c r="AV8" s="69"/>
      <c r="AW8" s="69"/>
      <c r="AX8" s="69"/>
      <c r="AY8" s="69"/>
      <c r="AZ8" s="69"/>
      <c r="BA8" s="69"/>
      <c r="BB8" s="69">
        <f>データ!T6</f>
        <v>82.27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2.59</v>
      </c>
      <c r="Q10" s="69"/>
      <c r="R10" s="69"/>
      <c r="S10" s="69"/>
      <c r="T10" s="69"/>
      <c r="U10" s="69"/>
      <c r="V10" s="69"/>
      <c r="W10" s="69">
        <f>データ!P6</f>
        <v>100</v>
      </c>
      <c r="X10" s="69"/>
      <c r="Y10" s="69"/>
      <c r="Z10" s="69"/>
      <c r="AA10" s="69"/>
      <c r="AB10" s="69"/>
      <c r="AC10" s="69"/>
      <c r="AD10" s="70">
        <f>データ!Q6</f>
        <v>2700</v>
      </c>
      <c r="AE10" s="70"/>
      <c r="AF10" s="70"/>
      <c r="AG10" s="70"/>
      <c r="AH10" s="70"/>
      <c r="AI10" s="70"/>
      <c r="AJ10" s="70"/>
      <c r="AK10" s="2"/>
      <c r="AL10" s="70">
        <f>データ!U6</f>
        <v>202</v>
      </c>
      <c r="AM10" s="70"/>
      <c r="AN10" s="70"/>
      <c r="AO10" s="70"/>
      <c r="AP10" s="70"/>
      <c r="AQ10" s="70"/>
      <c r="AR10" s="70"/>
      <c r="AS10" s="70"/>
      <c r="AT10" s="69">
        <f>データ!V6</f>
        <v>0.05</v>
      </c>
      <c r="AU10" s="69"/>
      <c r="AV10" s="69"/>
      <c r="AW10" s="69"/>
      <c r="AX10" s="69"/>
      <c r="AY10" s="69"/>
      <c r="AZ10" s="69"/>
      <c r="BA10" s="69"/>
      <c r="BB10" s="69">
        <f>データ!W6</f>
        <v>4040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110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294411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奈良県　吉野町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2.59</v>
      </c>
      <c r="P6" s="32">
        <f t="shared" si="3"/>
        <v>100</v>
      </c>
      <c r="Q6" s="32">
        <f t="shared" si="3"/>
        <v>2700</v>
      </c>
      <c r="R6" s="32">
        <f t="shared" si="3"/>
        <v>7869</v>
      </c>
      <c r="S6" s="32">
        <f t="shared" si="3"/>
        <v>95.65</v>
      </c>
      <c r="T6" s="32">
        <f t="shared" si="3"/>
        <v>82.27</v>
      </c>
      <c r="U6" s="32">
        <f t="shared" si="3"/>
        <v>202</v>
      </c>
      <c r="V6" s="32">
        <f t="shared" si="3"/>
        <v>0.05</v>
      </c>
      <c r="W6" s="32">
        <f t="shared" si="3"/>
        <v>4040</v>
      </c>
      <c r="X6" s="33">
        <f>IF(X7="",NA(),X7)</f>
        <v>85.98</v>
      </c>
      <c r="Y6" s="33">
        <f t="shared" ref="Y6:AG6" si="4">IF(Y7="",NA(),Y7)</f>
        <v>81.36</v>
      </c>
      <c r="Z6" s="33">
        <f t="shared" si="4"/>
        <v>79.95</v>
      </c>
      <c r="AA6" s="33">
        <f t="shared" si="4"/>
        <v>81.569999999999993</v>
      </c>
      <c r="AB6" s="33">
        <f t="shared" si="4"/>
        <v>80.67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3">
        <f t="shared" si="7"/>
        <v>1760.01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106.49</v>
      </c>
      <c r="BQ6" s="33">
        <f t="shared" ref="BQ6:BY6" si="8">IF(BQ7="",NA(),BQ7)</f>
        <v>96.35</v>
      </c>
      <c r="BR6" s="33">
        <f t="shared" si="8"/>
        <v>98.73</v>
      </c>
      <c r="BS6" s="33">
        <f t="shared" si="8"/>
        <v>140.26</v>
      </c>
      <c r="BT6" s="33">
        <f t="shared" si="8"/>
        <v>142.81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191.25</v>
      </c>
      <c r="CB6" s="33">
        <f t="shared" ref="CB6:CJ6" si="9">IF(CB7="",NA(),CB7)</f>
        <v>237.9</v>
      </c>
      <c r="CC6" s="33">
        <f t="shared" si="9"/>
        <v>223.9</v>
      </c>
      <c r="CD6" s="33">
        <f t="shared" si="9"/>
        <v>176.04</v>
      </c>
      <c r="CE6" s="33">
        <f t="shared" si="9"/>
        <v>175.54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46.1</v>
      </c>
      <c r="CM6" s="33">
        <f t="shared" ref="CM6:CU6" si="10">IF(CM7="",NA(),CM7)</f>
        <v>40.43</v>
      </c>
      <c r="CN6" s="33">
        <f t="shared" si="10"/>
        <v>41.84</v>
      </c>
      <c r="CO6" s="33">
        <f t="shared" si="10"/>
        <v>37.590000000000003</v>
      </c>
      <c r="CP6" s="33">
        <f t="shared" si="10"/>
        <v>36.880000000000003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294411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2.59</v>
      </c>
      <c r="P7" s="36">
        <v>100</v>
      </c>
      <c r="Q7" s="36">
        <v>2700</v>
      </c>
      <c r="R7" s="36">
        <v>7869</v>
      </c>
      <c r="S7" s="36">
        <v>95.65</v>
      </c>
      <c r="T7" s="36">
        <v>82.27</v>
      </c>
      <c r="U7" s="36">
        <v>202</v>
      </c>
      <c r="V7" s="36">
        <v>0.05</v>
      </c>
      <c r="W7" s="36">
        <v>4040</v>
      </c>
      <c r="X7" s="36">
        <v>85.98</v>
      </c>
      <c r="Y7" s="36">
        <v>81.36</v>
      </c>
      <c r="Z7" s="36">
        <v>79.95</v>
      </c>
      <c r="AA7" s="36">
        <v>81.569999999999993</v>
      </c>
      <c r="AB7" s="36">
        <v>80.67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1760.01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106.49</v>
      </c>
      <c r="BQ7" s="36">
        <v>96.35</v>
      </c>
      <c r="BR7" s="36">
        <v>98.73</v>
      </c>
      <c r="BS7" s="36">
        <v>140.26</v>
      </c>
      <c r="BT7" s="36">
        <v>142.81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191.25</v>
      </c>
      <c r="CB7" s="36">
        <v>237.9</v>
      </c>
      <c r="CC7" s="36">
        <v>223.9</v>
      </c>
      <c r="CD7" s="36">
        <v>176.04</v>
      </c>
      <c r="CE7" s="36">
        <v>175.54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46.1</v>
      </c>
      <c r="CM7" s="36">
        <v>40.43</v>
      </c>
      <c r="CN7" s="36">
        <v>41.84</v>
      </c>
      <c r="CO7" s="36">
        <v>37.590000000000003</v>
      </c>
      <c r="CP7" s="36">
        <v>36.880000000000003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2017-02-20T02:03:41Z</cp:lastPrinted>
  <dcterms:created xsi:type="dcterms:W3CDTF">2017-02-08T03:13:16Z</dcterms:created>
  <dcterms:modified xsi:type="dcterms:W3CDTF">2017-02-23T07:41:55Z</dcterms:modified>
  <cp:category/>
</cp:coreProperties>
</file>