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mu\Desktop\300207 財政状況資料集0228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Q7" i="11" l="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O34" i="9"/>
  <c r="BW34" i="9"/>
  <c r="C34" i="9"/>
  <c r="C35" i="9" s="1"/>
  <c r="U34" i="9" l="1"/>
  <c r="U35" i="9" s="1"/>
  <c r="U36" i="9" s="1"/>
  <c r="U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<sst xmlns="http://schemas.openxmlformats.org/spreadsheetml/2006/main" count="1057" uniqueCount="551">
  <si>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</si>
  <si>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</si>
  <si>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</si>
  <si>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</si>
  <si>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</si>
  <si>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</si>
  <si>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</si>
  <si>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</si>
  <si>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</si>
  <si>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</si>
  <si>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</si>
  <si>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</si>
  <si>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</si>
  <si>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</si>
  <si>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</si>
  <si>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</si>
  <si>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</si>
  <si>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</si>
  <si>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</si>
  <si>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</si>
  <si>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</si>
  <si>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</si>
  <si>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</si>
  <si>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</si>
  <si>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</si>
  <si>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</si>
  <si>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</si>
  <si>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</si>
  <si>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</si>
  <si>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</si>
  <si>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</si>
  <si>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</si>
  <si>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</si>
  <si>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</si>
  <si>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</si>
  <si>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</si>
  <si>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</si>
  <si>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</si>
  <si>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</si>
  <si>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</si>
  <si>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</si>
  <si>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</si>
  <si>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</si>
  <si>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</si>
  <si>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</si>
  <si>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</si>
  <si>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</si>
  <si>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</si>
  <si>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</si>
  <si>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</si>
  <si>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</si>
  <si>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</si>
  <si>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</si>
  <si>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</si>
  <si>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</si>
  <si>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</si>
  <si>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</si>
  <si>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</si>
  <si>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</si>
  <si>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</si>
  <si>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</si>
  <si>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</si>
  <si>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</si>
  <si>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</si>
  <si>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</si>
  <si>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</si>
  <si>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</si>
  <si>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</si>
  <si>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</si>
  <si>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</si>
  <si>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</si>
  <si>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</si>
  <si>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</si>
  <si>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</si>
  <si>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</si>
  <si>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</si>
  <si>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</si>
  <si>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</si>
  <si>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</si>
  <si>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</si>
  <si>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</si>
  <si>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</si>
  <si>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</si>
  <si>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</si>
  <si>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</si>
  <si>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</si>
  <si>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</si>
  <si>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</si>
  <si>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</si>
  <si>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</si>
  <si>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</si>
  <si>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</si>
  <si>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</si>
  <si>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</si>
  <si>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</si>
  <si>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</si>
  <si>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</si>
  <si>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</si>
  <si>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</si>
  <si>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</si>
  <si>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</si>
  <si>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</si>
  <si>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</si>
  <si>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</si>
  <si>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</si>
  <si>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</si>
  <si>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</si>
  <si>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</si>
  <si>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</si>
  <si>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</si>
  <si>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</si>
  <si>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</si>
  <si>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</si>
  <si>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</si>
  <si>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</si>
  <si>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</si>
  <si>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</si>
  <si>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</si>
  <si>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</si>
  <si>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</si>
  <si>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</si>
  <si>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</si>
  <si>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</si>
  <si>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</si>
  <si>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</si>
  <si>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</si>
  <si>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</si>
  <si>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</si>
  <si>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</si>
  <si>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</si>
  <si>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</si>
  <si>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</si>
  <si>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</si>
  <si>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</si>
  <si>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</si>
  <si>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</si>
  <si>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</si>
  <si>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</si>
  <si>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</si>
  <si>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</si>
  <si>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</si>
  <si>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</si>
  <si>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</si>
  <si>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</si>
  <si>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</si>
  <si>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</si>
  <si>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</si>
  <si>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</si>
  <si>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</si>
  <si>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</si>
  <si>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</si>
  <si>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</si>
  <si>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</si>
  <si>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</si>
  <si>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</si>
  <si>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</si>
  <si>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</si>
  <si>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</si>
  <si>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</si>
  <si>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</si>
  <si>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</si>
  <si>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</si>
  <si>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</si>
  <si>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</si>
  <si>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</si>
  <si>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</si>
  <si>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</si>
  <si>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</si>
  <si>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</si>
  <si>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</si>
  <si>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</si>
  <si>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</si>
  <si>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</si>
  <si>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</si>
  <si>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</si>
  <si>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</si>
  <si>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</si>
  <si>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</si>
  <si>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</si>
  <si>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</si>
  <si>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</si>
  <si>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</si>
  <si>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</si>
  <si>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</si>
  <si>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</si>
  <si>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</si>
  <si>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</si>
  <si>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</si>
  <si>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</si>
  <si>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</si>
  <si>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</si>
  <si>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</si>
  <si>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</si>
  <si>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</si>
  <si>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</si>
  <si>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</si>
  <si>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奈良県吉野町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</si>
  <si>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</si>
  <si>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</si>
  <si>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</si>
  <si>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</si>
  <si>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</si>
  <si>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</si>
  <si>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</si>
  <si>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</si>
  <si>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</si>
  <si>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</si>
  <si>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</si>
  <si>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</si>
  <si>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</si>
  <si>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</si>
  <si>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</si>
  <si>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</si>
  <si>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</si>
  <si>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</si>
  <si>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</si>
  <si>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</si>
  <si>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</si>
  <si>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</si>
  <si>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</si>
  <si>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</si>
  <si>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</si>
  <si>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</si>
  <si>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</si>
  <si>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</si>
  <si>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</si>
  <si>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</si>
  <si>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</si>
  <si>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</si>
  <si>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</si>
  <si>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</si>
  <si>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</si>
  <si>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</si>
  <si>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</si>
  <si>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</si>
  <si>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</si>
  <si>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</si>
  <si>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</si>
  <si>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</si>
  <si>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</si>
  <si>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</si>
  <si>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</si>
  <si>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</si>
  <si>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</si>
  <si>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</si>
  <si>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</si>
  <si>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</si>
  <si>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</si>
  <si>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</si>
  <si>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</si>
  <si>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</si>
  <si>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</si>
  <si>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</si>
  <si>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</si>
  <si>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</si>
  <si>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</si>
  <si>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</si>
  <si>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</si>
  <si>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</si>
  <si>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</si>
  <si>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</si>
  <si>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</si>
  <si>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</si>
  <si>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</si>
  <si>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</si>
  <si>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</si>
  <si>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</si>
  <si>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</si>
  <si>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</si>
  <si>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</si>
  <si>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</si>
  <si>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</si>
  <si>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</si>
  <si>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</si>
  <si>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</si>
  <si>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</si>
  <si>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</si>
  <si>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</si>
  <si>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</si>
  <si>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</si>
  <si>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</si>
  <si>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</si>
  <si>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</si>
  <si>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</si>
  <si>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</si>
  <si>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</si>
  <si>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</si>
  <si>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</si>
  <si>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</si>
  <si>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</si>
  <si>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</si>
  <si>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</si>
  <si>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</si>
  <si>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</si>
  <si>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</si>
  <si>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</si>
  <si>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</si>
  <si>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</si>
  <si>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</si>
  <si>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</si>
  <si>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</si>
  <si>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</si>
  <si>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</si>
  <si>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</si>
  <si>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</si>
  <si>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</si>
  <si>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</si>
  <si>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</si>
  <si>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</si>
  <si>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</si>
  <si>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</si>
  <si>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</si>
  <si>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</si>
  <si>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</si>
  <si>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</si>
  <si>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</si>
  <si>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</si>
  <si>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</si>
  <si>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</si>
  <si>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</si>
  <si>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</si>
  <si>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</si>
  <si>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</si>
  <si>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</si>
  <si>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</si>
  <si>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</si>
  <si>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</si>
  <si>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</si>
  <si>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</si>
  <si>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</si>
  <si>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</si>
  <si>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</si>
  <si>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</si>
  <si>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</si>
  <si>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</si>
  <si>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</si>
  <si>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</si>
  <si>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</si>
  <si>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</si>
  <si>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</si>
  <si>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</si>
  <si>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</si>
  <si>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</si>
  <si>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</si>
  <si>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</si>
  <si>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奈良県吉野町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</si>
  <si>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</si>
  <si>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</si>
  <si>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</si>
  <si>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</si>
  <si>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</si>
  <si>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</si>
  <si>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</si>
  <si>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</si>
  <si>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</si>
  <si>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</si>
  <si>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</si>
  <si>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</si>
  <si>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</si>
  <si>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</si>
  <si>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</si>
  <si>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</si>
  <si>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</si>
  <si>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</si>
  <si>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</si>
  <si>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</si>
  <si>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</si>
  <si>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</si>
  <si>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</si>
  <si>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</si>
  <si>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</si>
  <si>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</si>
  <si>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</si>
  <si>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</si>
  <si>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</si>
  <si>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</si>
  <si>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</si>
  <si>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</si>
  <si>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</si>
  <si>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</si>
  <si>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</si>
  <si>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</si>
  <si>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</si>
  <si>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</si>
  <si>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</si>
  <si>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</si>
  <si>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</si>
  <si>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</si>
  <si>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</si>
  <si>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</si>
  <si>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</si>
  <si>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</si>
  <si>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</si>
  <si>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</si>
  <si>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</si>
  <si>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</si>
  <si>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</si>
  <si>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</si>
  <si>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</si>
  <si>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</si>
  <si>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</si>
  <si>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</si>
  <si>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</si>
  <si>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</si>
  <si>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</si>
  <si>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</si>
  <si>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</si>
  <si>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</si>
  <si>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</si>
  <si>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</si>
  <si>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</si>
  <si>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</si>
  <si>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</si>
  <si>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</si>
  <si>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</si>
  <si>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</si>
  <si>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</si>
  <si>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</si>
  <si>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</si>
  <si>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</si>
  <si>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</si>
  <si>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</si>
  <si>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</si>
  <si>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</si>
  <si>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</si>
  <si>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</si>
  <si>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</si>
  <si>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</si>
  <si>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</si>
  <si>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</si>
  <si>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</si>
  <si>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</si>
  <si>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</si>
  <si>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</si>
  <si>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</si>
  <si>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</si>
  <si>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</si>
  <si>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</si>
  <si>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</si>
  <si>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</si>
  <si>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</si>
  <si>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</si>
  <si>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</si>
  <si>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</si>
  <si>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</si>
  <si>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</si>
  <si>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</si>
  <si>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</si>
  <si>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</si>
  <si>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</si>
  <si>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</si>
  <si>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</si>
  <si>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</si>
  <si>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</si>
  <si>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</si>
  <si>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</si>
  <si>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</si>
  <si>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</si>
  <si>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</si>
  <si>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</si>
  <si>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</si>
  <si>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</si>
  <si>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</si>
  <si>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</si>
  <si>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</si>
  <si>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</si>
  <si>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</si>
  <si>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</si>
  <si>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</si>
  <si>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</si>
  <si>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</si>
  <si>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</si>
  <si>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</si>
  <si>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</si>
  <si>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</si>
  <si>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</si>
  <si>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</si>
  <si>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</si>
  <si>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</si>
  <si>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</si>
  <si>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</si>
  <si>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</si>
  <si>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</si>
  <si>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</si>
  <si>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</si>
  <si>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</si>
  <si>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</si>
  <si>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</si>
  <si>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</si>
  <si>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</si>
  <si>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</si>
  <si>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</si>
  <si>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</si>
  <si>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</si>
  <si>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</si>
  <si>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</si>
  <si>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</si>
  <si>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</si>
  <si>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</si>
  <si>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</si>
  <si>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</si>
  <si>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</si>
  <si>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</si>
  <si>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</si>
  <si>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</si>
  <si>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</si>
  <si>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</si>
  <si>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</si>
  <si>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</si>
  <si>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</si>
  <si>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</si>
  <si>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</si>
  <si>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</si>
  <si>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</si>
  <si>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</si>
  <si>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</si>
  <si>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</si>
  <si>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</si>
  <si>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</si>
  <si>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</si>
  <si>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</si>
  <si>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</si>
  <si>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</si>
  <si>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</si>
  <si>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</si>
  <si>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</si>
  <si>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3.31</t>
  </si>
  <si>
    <t>国民健康保険特別会計</t>
  </si>
  <si>
    <t>▲ 0.09</t>
  </si>
  <si>
    <t>一般会計</t>
  </si>
  <si>
    <t>水道事業</t>
  </si>
  <si>
    <t>簡易水道事業</t>
  </si>
  <si>
    <t>介護保険特別会計　保険事業勘定</t>
  </si>
  <si>
    <t>農業集落排水事業</t>
  </si>
  <si>
    <t>後期高齢者医療特別会計</t>
  </si>
  <si>
    <t>病院事業清算特別会計</t>
  </si>
  <si>
    <t>その他会計（赤字）</t>
  </si>
  <si>
    <t>その他会計（黒字）</t>
  </si>
  <si>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</si>
  <si>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</si>
  <si>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</si>
  <si>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</si>
  <si>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</si>
  <si>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</si>
  <si>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</si>
  <si>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</si>
  <si>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</si>
  <si>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</si>
  <si>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t>
    <phoneticPr fontId="2"/>
  </si>
  <si>
    <t>吉野町土地開発公社</t>
    <rPh sb="0" eb="3">
      <t>ヨシノチョウ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</si>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</sst>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26924</c:v>
                </c:pt>
                <c:pt idx="1">
                  <c:v>72013</c:v>
                </c:pt>
                <c:pt idx="2">
                  <c:v>76050</c:v>
                </c:pt>
                <c:pt idx="3">
                  <c:v>50800</c:v>
                </c:pt>
                <c:pt idx="4">
                  <c:v>51722</c:v>
                </c:pt>
              </c:numCache>
            </c:numRef>
          </c:val>
          <c:smooth val="0"/>
        </c:ser>
        <c:dLbls>
          <c:showLegendKey val="0"/>
          <c:showVal val="0"/>
          <c:showCatName val="0"/>
          <c:showSerName val="0"/>
          <c:showPercent val="0"/>
          <c:showBubbleSize val="0"/>
        </c:dLbls>
        <c:marker val="1"/>
        <c:smooth val="0"/>
        <c:axId val="212205152"/>
        <c:axId val="210985408"/>
      </c:lineChart>
      <c:catAx>
        <c:axId val="21220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985408"/>
        <c:crosses val="autoZero"/>
        <c:auto val="1"/>
        <c:lblAlgn val="ctr"/>
        <c:lblOffset val="100"/>
        <c:tickLblSkip val="1"/>
        <c:tickMarkSkip val="1"/>
        <c:noMultiLvlLbl val="0"/>
      </c:catAx>
      <c:valAx>
        <c:axId val="210985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20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11.39</c:v>
                </c:pt>
                <c:pt idx="1">
                  <c:v>6.46</c:v>
                </c:pt>
                <c:pt idx="2">
                  <c:v>8.2799999999999994</c:v>
                </c:pt>
                <c:pt idx="3">
                  <c:v>11.31</c:v>
                </c:pt>
                <c:pt idx="4">
                  <c:v>11.55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19.690000000000001</c:v>
                </c:pt>
                <c:pt idx="1">
                  <c:v>20.77</c:v>
                </c:pt>
                <c:pt idx="2">
                  <c:v>21.35</c:v>
                </c:pt>
                <c:pt idx="3">
                  <c:v>24.57</c:v>
                </c:pt>
                <c:pt idx="4">
                  <c:v>28.5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116736"/>
        <c:axId val="22586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c:v>
                </c:pt>
                <c:pt idx="1">
                  <c:v>-3.31</c:v>
                </c:pt>
                <c:pt idx="2">
                  <c:v>2.21</c:v>
                </c:pt>
                <c:pt idx="3">
                  <c:v>7.38</c:v>
                </c:pt>
                <c:pt idx="4">
                  <c:v>2.63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116736"/>
        <c:axId val="225860120"/>
      </c:lineChart>
      <c:catAx>
        <c:axId val="2261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860120"/>
        <c:crosses val="autoZero"/>
        <c:auto val="1"/>
        <c:lblAlgn val="ctr"/>
        <c:lblOffset val="100"/>
        <c:tickLblSkip val="1"/>
        <c:tickMarkSkip val="1"/>
        <c:noMultiLvlLbl val="0"/>
      </c:catAx>
      <c:valAx>
        <c:axId val="22586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6.59</c:v>
                </c:pt>
                <c:pt idx="2">
                  <c:v>#N/A</c:v>
                </c:pt>
                <c:pt idx="3">
                  <c:v>7.36</c:v>
                </c:pt>
                <c:pt idx="4">
                  <c:v>#N/A</c:v>
                </c:pt>
                <c:pt idx="5">
                  <c:v>1.73</c:v>
                </c:pt>
                <c:pt idx="6">
                  <c:v>#N/A</c:v>
                </c:pt>
                <c:pt idx="7">
                  <c:v>3.84</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0.23</c:v>
                </c:pt>
                <c:pt idx="4">
                  <c:v>#N/A</c:v>
                </c:pt>
                <c:pt idx="5">
                  <c:v>0.15</c:v>
                </c:pt>
                <c:pt idx="6">
                  <c:v>#N/A</c:v>
                </c:pt>
                <c:pt idx="7">
                  <c:v>0.2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0.62</c:v>
                </c:pt>
                <c:pt idx="2">
                  <c:v>#N/A</c:v>
                </c:pt>
                <c:pt idx="3">
                  <c:v>0.03</c:v>
                </c:pt>
                <c:pt idx="4">
                  <c:v>#N/A</c:v>
                </c:pt>
                <c:pt idx="5">
                  <c:v>0.24</c:v>
                </c:pt>
                <c:pt idx="6">
                  <c:v>#N/A</c:v>
                </c:pt>
                <c:pt idx="7">
                  <c:v>0.6</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1.43</c:v>
                </c:pt>
                <c:pt idx="4">
                  <c:v>#N/A</c:v>
                </c:pt>
                <c:pt idx="5">
                  <c:v>0.98</c:v>
                </c:pt>
                <c:pt idx="6">
                  <c:v>#N/A</c:v>
                </c:pt>
                <c:pt idx="7">
                  <c:v>1.1200000000000001</c:v>
                </c:pt>
                <c:pt idx="8">
                  <c:v>#N/A</c:v>
                </c:pt>
                <c:pt idx="9">
                  <c:v>1.63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6.74</c:v>
                </c:pt>
                <c:pt idx="2">
                  <c:v>#N/A</c:v>
                </c:pt>
                <c:pt idx="3">
                  <c:v>7.22</c:v>
                </c:pt>
                <c:pt idx="4">
                  <c:v>#N/A</c:v>
                </c:pt>
                <c:pt idx="5">
                  <c:v>5.91</c:v>
                </c:pt>
                <c:pt idx="6">
                  <c:v>#N/A</c:v>
                </c:pt>
                <c:pt idx="7">
                  <c:v>8.31</c:v>
                </c:pt>
                <c:pt idx="8">
                  <c:v>#N/A</c:v>
                </c:pt>
                <c:pt idx="9">
                  <c:v>7.84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11.39</c:v>
                </c:pt>
                <c:pt idx="2">
                  <c:v>#N/A</c:v>
                </c:pt>
                <c:pt idx="3">
                  <c:v>6.45</c:v>
                </c:pt>
                <c:pt idx="4">
                  <c:v>#N/A</c:v>
                </c:pt>
                <c:pt idx="5">
                  <c:v>8.2799999999999994</c:v>
                </c:pt>
                <c:pt idx="6">
                  <c:v>#N/A</c:v>
                </c:pt>
                <c:pt idx="7">
                  <c:v>10.83</c:v>
                </c:pt>
                <c:pt idx="8">
                  <c:v>#N/A</c:v>
                </c:pt>
                <c:pt idx="9">
                  <c:v>12.06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2.27</c:v>
                </c:pt>
                <c:pt idx="2">
                  <c:v>#N/A</c:v>
                </c:pt>
                <c:pt idx="3">
                  <c:v>1.21</c:v>
                </c:pt>
                <c:pt idx="4">
                  <c:v>#N/A</c:v>
                </c:pt>
                <c:pt idx="5">
                  <c:v>0.46</c:v>
                </c:pt>
                <c:pt idx="6">
                  <c:v>#N/A</c:v>
                </c:pt>
                <c:pt idx="7">
                  <c:v>0.56999999999999995</c:v>
                </c:pt>
                <c:pt idx="8">
                  <c:v>0.09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9746736"/>
        <c:axId val="230460936"/>
      </c:barChart>
      <c:catAx>
        <c:axId val="20974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60936"/>
        <c:crosses val="autoZero"/>
        <c:auto val="1"/>
        <c:lblAlgn val="ctr"/>
        <c:lblOffset val="100"/>
        <c:tickLblSkip val="1"/>
        <c:tickMarkSkip val="1"/>
        <c:noMultiLvlLbl val="0"/>
      </c:catAx>
      <c:valAx>
        <c:axId val="23046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4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671</c:v>
                </c:pt>
                <c:pt idx="5">
                  <c:v>688</c:v>
                </c:pt>
                <c:pt idx="8">
                  <c:v>689</c:v>
                </c:pt>
                <c:pt idx="11">
                  <c:v>649</c:v>
                </c:pt>
                <c:pt idx="14">
                  <c:v>582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51</c:v>
                </c:pt>
                <c:pt idx="6">
                  <c:v>54</c:v>
                </c:pt>
                <c:pt idx="9">
                  <c:v>51</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258</c:v>
                </c:pt>
                <c:pt idx="6">
                  <c:v>240</c:v>
                </c:pt>
                <c:pt idx="9">
                  <c:v>231</c:v>
                </c:pt>
                <c:pt idx="12">
                  <c:v>174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606</c:v>
                </c:pt>
                <c:pt idx="3">
                  <c:v>628</c:v>
                </c:pt>
                <c:pt idx="6">
                  <c:v>592</c:v>
                </c:pt>
                <c:pt idx="9">
                  <c:v>559</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9848680"/>
        <c:axId val="22418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249</c:v>
                </c:pt>
                <c:pt idx="5">
                  <c:v>#N/A</c:v>
                </c:pt>
                <c:pt idx="6">
                  <c:v>#N/A</c:v>
                </c:pt>
                <c:pt idx="7">
                  <c:v>197</c:v>
                </c:pt>
                <c:pt idx="8">
                  <c:v>#N/A</c:v>
                </c:pt>
                <c:pt idx="9">
                  <c:v>#N/A</c:v>
                </c:pt>
                <c:pt idx="10">
                  <c:v>192</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9848680"/>
        <c:axId val="224181344"/>
      </c:lineChart>
      <c:catAx>
        <c:axId val="20984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181344"/>
        <c:crosses val="autoZero"/>
        <c:auto val="1"/>
        <c:lblAlgn val="ctr"/>
        <c:lblOffset val="100"/>
        <c:tickLblSkip val="1"/>
        <c:tickMarkSkip val="1"/>
        <c:noMultiLvlLbl val="0"/>
      </c:catAx>
      <c:valAx>
        <c:axId val="22418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84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6476</c:v>
                </c:pt>
                <c:pt idx="5">
                  <c:v>6344</c:v>
                </c:pt>
                <c:pt idx="8">
                  <c:v>6242</c:v>
                </c:pt>
                <c:pt idx="11">
                  <c:v>6375</c:v>
                </c:pt>
                <c:pt idx="14">
                  <c:v>6368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87</c:v>
                </c:pt>
                <c:pt idx="11">
                  <c:v>87</c:v>
                </c:pt>
                <c:pt idx="14">
                  <c:v>87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1415</c:v>
                </c:pt>
                <c:pt idx="5">
                  <c:v>1572</c:v>
                </c:pt>
                <c:pt idx="8">
                  <c:v>1449</c:v>
                </c:pt>
                <c:pt idx="11">
                  <c:v>1536</c:v>
                </c:pt>
                <c:pt idx="14">
                  <c:v>1648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1270</c:v>
                </c:pt>
                <c:pt idx="3">
                  <c:v>1150</c:v>
                </c:pt>
                <c:pt idx="6">
                  <c:v>1172</c:v>
                </c:pt>
                <c:pt idx="9">
                  <c:v>1206</c:v>
                </c:pt>
                <c:pt idx="12">
                  <c:v>1367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338</c:v>
                </c:pt>
                <c:pt idx="3">
                  <c:v>261</c:v>
                </c:pt>
                <c:pt idx="6">
                  <c:v>301</c:v>
                </c:pt>
                <c:pt idx="9">
                  <c:v>594</c:v>
                </c:pt>
                <c:pt idx="12">
                  <c:v>920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3709</c:v>
                </c:pt>
                <c:pt idx="3">
                  <c:v>3516</c:v>
                </c:pt>
                <c:pt idx="6">
                  <c:v>3365</c:v>
                </c:pt>
                <c:pt idx="9">
                  <c:v>3526</c:v>
                </c:pt>
                <c:pt idx="12">
                  <c:v>2982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4966</c:v>
                </c:pt>
                <c:pt idx="3">
                  <c:v>4924</c:v>
                </c:pt>
                <c:pt idx="6">
                  <c:v>5000</c:v>
                </c:pt>
                <c:pt idx="9">
                  <c:v>5438</c:v>
                </c:pt>
                <c:pt idx="12">
                  <c:v>5613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849464"/>
        <c:axId val="230955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2392</c:v>
                </c:pt>
                <c:pt idx="2">
                  <c:v>#N/A</c:v>
                </c:pt>
                <c:pt idx="3">
                  <c:v>#N/A</c:v>
                </c:pt>
                <c:pt idx="4">
                  <c:v>1935</c:v>
                </c:pt>
                <c:pt idx="5">
                  <c:v>#N/A</c:v>
                </c:pt>
                <c:pt idx="6">
                  <c:v>#N/A</c:v>
                </c:pt>
                <c:pt idx="7">
                  <c:v>2061</c:v>
                </c:pt>
                <c:pt idx="8">
                  <c:v>#N/A</c:v>
                </c:pt>
                <c:pt idx="9">
                  <c:v>#N/A</c:v>
                </c:pt>
                <c:pt idx="10">
                  <c:v>2765</c:v>
                </c:pt>
                <c:pt idx="11">
                  <c:v>#N/A</c:v>
                </c:pt>
                <c:pt idx="12">
                  <c:v>#N/A</c:v>
                </c:pt>
                <c:pt idx="13">
                  <c:v>2779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849464"/>
        <c:axId val="230955832"/>
      </c:lineChart>
      <c:catAx>
        <c:axId val="22384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955832"/>
        <c:crosses val="autoZero"/>
        <c:auto val="1"/>
        <c:lblAlgn val="ctr"/>
        <c:lblOffset val="100"/>
        <c:tickLblSkip val="1"/>
        <c:tickMarkSkip val="1"/>
        <c:noMultiLvlLbl val="0"/>
      </c:catAx>
      <c:valAx>
        <c:axId val="23095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49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ysClr val="windowText" lastClr="000000"/>
              </a:solidFill>
              <a:effectLst/>
              <a:latin typeface="+mn-lt"/>
              <a:ea typeface="+mn-ea"/>
              <a:cs typeface="+mn-cs"/>
            </a:rPr>
            <a:t>一般会計が負担すべき元利償還金について</a:t>
          </a:r>
          <a:r>
            <a:rPr lang="ja-JP" altLang="en-US" sz="1000" b="0" i="0" baseline="0">
              <a:solidFill>
                <a:sysClr val="windowText" lastClr="000000"/>
              </a:solidFill>
              <a:effectLst/>
              <a:latin typeface="+mn-lt"/>
              <a:ea typeface="+mn-ea"/>
              <a:cs typeface="+mn-cs"/>
            </a:rPr>
            <a:t>、大型の地方債発行を抑制してきたため</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年度までは減少を</a:t>
          </a:r>
          <a:r>
            <a:rPr lang="ja-JP" altLang="en-US" sz="1000" b="0" i="0" baseline="0">
              <a:solidFill>
                <a:sysClr val="windowText" lastClr="000000"/>
              </a:solidFill>
              <a:effectLst/>
              <a:latin typeface="+mn-lt"/>
              <a:ea typeface="+mn-ea"/>
              <a:cs typeface="+mn-cs"/>
            </a:rPr>
            <a:t>続けてきた</a:t>
          </a:r>
          <a:r>
            <a:rPr lang="ja-JP" altLang="ja-JP" sz="1000" b="0" i="0" baseline="0">
              <a:solidFill>
                <a:sysClr val="windowText" lastClr="000000"/>
              </a:solidFill>
              <a:effectLst/>
              <a:latin typeface="+mn-lt"/>
              <a:ea typeface="+mn-ea"/>
              <a:cs typeface="+mn-cs"/>
            </a:rPr>
            <a:t>。しかし、</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年度以降に借入れた多額の地方債の償還が始まるため平成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年度以降は増加に転じる見込みである。</a:t>
          </a:r>
          <a:endParaRPr lang="en-US" altLang="ja-JP" sz="1000" b="0" i="0" baseline="0">
            <a:solidFill>
              <a:sysClr val="windowText" lastClr="000000"/>
            </a:solidFill>
            <a:effectLst/>
            <a:latin typeface="+mn-lt"/>
            <a:ea typeface="+mn-ea"/>
            <a:cs typeface="+mn-cs"/>
          </a:endParaRPr>
        </a:p>
        <a:p>
          <a:pPr rtl="0"/>
          <a:endParaRPr lang="en-US" altLang="ja-JP" sz="1000">
            <a:solidFill>
              <a:sysClr val="windowText" lastClr="000000"/>
            </a:solidFill>
            <a:effectLst/>
          </a:endParaRPr>
        </a:p>
        <a:p>
          <a:pPr rtl="0"/>
          <a:r>
            <a:rPr lang="ja-JP" altLang="en-US" sz="1000">
              <a:solidFill>
                <a:sysClr val="windowText" lastClr="000000"/>
              </a:solidFill>
              <a:effectLst/>
            </a:rPr>
            <a:t>公営企業債の元利償還金に対する繰入金は吉野病院が閉院したことに伴い病院事業特別会計が廃止されたため大きく減少した。</a:t>
          </a:r>
          <a:endParaRPr lang="en-US" altLang="ja-JP" sz="1000">
            <a:solidFill>
              <a:sysClr val="windowText" lastClr="000000"/>
            </a:solidFill>
            <a:effectLst/>
          </a:endParaRPr>
        </a:p>
        <a:p>
          <a:pPr rtl="0"/>
          <a:endParaRPr lang="en-US" altLang="ja-JP" sz="1000">
            <a:solidFill>
              <a:sysClr val="windowText" lastClr="000000"/>
            </a:solidFill>
            <a:effectLst/>
          </a:endParaRPr>
        </a:p>
        <a:p>
          <a:pPr rtl="0"/>
          <a:r>
            <a:rPr lang="ja-JP" altLang="en-US" sz="1000">
              <a:solidFill>
                <a:sysClr val="windowText" lastClr="000000"/>
              </a:solidFill>
              <a:effectLst/>
            </a:rPr>
            <a:t>組合等が起こした地方債の元利償還金に対する負担金等の額が増加したのは、南和広域医療企業団への公債費負担金が増加したためである。今後しばらく増加していく見込みである。</a:t>
          </a:r>
          <a:endParaRPr lang="ja-JP" altLang="ja-JP" sz="1000">
            <a:solidFill>
              <a:sysClr val="windowText" lastClr="000000"/>
            </a:solidFill>
            <a:effectLst/>
          </a:endParaRPr>
        </a:p>
        <a:p>
          <a:pPr rtl="0"/>
          <a:endParaRPr lang="en-US" altLang="ja-JP" sz="1000" b="0" i="0" baseline="0">
            <a:solidFill>
              <a:sysClr val="windowText" lastClr="000000"/>
            </a:solidFill>
            <a:effectLst/>
            <a:latin typeface="+mn-lt"/>
            <a:ea typeface="+mn-ea"/>
            <a:cs typeface="+mn-cs"/>
          </a:endParaRPr>
        </a:p>
        <a:p>
          <a:pPr rtl="0"/>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公債費等</a:t>
          </a:r>
          <a:r>
            <a:rPr lang="ja-JP" altLang="en-US" sz="1000" b="0" i="0" baseline="0">
              <a:solidFill>
                <a:sysClr val="windowText" lastClr="000000"/>
              </a:solidFill>
              <a:effectLst/>
              <a:latin typeface="+mn-lt"/>
              <a:ea typeface="+mn-ea"/>
              <a:cs typeface="+mn-cs"/>
            </a:rPr>
            <a:t>は元利償還金の額が減少することに伴い減少した。</a:t>
          </a:r>
          <a:endParaRPr lang="en-US" altLang="ja-JP" sz="1000" b="0" i="0" baseline="0">
            <a:solidFill>
              <a:sysClr val="windowText" lastClr="000000"/>
            </a:solidFill>
            <a:effectLst/>
            <a:latin typeface="+mn-lt"/>
            <a:ea typeface="+mn-ea"/>
            <a:cs typeface="+mn-cs"/>
          </a:endParaRPr>
        </a:p>
        <a:p>
          <a:pPr rtl="0"/>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本町の公債費は、一般会計が負担すべき元利償還金に対し、約</a:t>
          </a:r>
          <a:r>
            <a:rPr lang="en-US" altLang="ja-JP" sz="1000" b="0" i="0" baseline="0">
              <a:solidFill>
                <a:sysClr val="windowText" lastClr="000000"/>
              </a:solidFill>
              <a:effectLst/>
              <a:latin typeface="+mn-lt"/>
              <a:ea typeface="+mn-ea"/>
              <a:cs typeface="+mn-cs"/>
            </a:rPr>
            <a:t>89.6</a:t>
          </a:r>
          <a:r>
            <a:rPr lang="ja-JP" altLang="ja-JP" sz="1000" b="0" i="0" baseline="0">
              <a:solidFill>
                <a:sysClr val="windowText" lastClr="000000"/>
              </a:solidFill>
              <a:effectLst/>
              <a:latin typeface="+mn-lt"/>
              <a:ea typeface="+mn-ea"/>
              <a:cs typeface="+mn-cs"/>
            </a:rPr>
            <a:t>％が交付税</a:t>
          </a:r>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されており、平成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年度末地方債残高の約</a:t>
          </a:r>
          <a:r>
            <a:rPr lang="en-US" altLang="ja-JP" sz="1000" b="0" i="0" baseline="0">
              <a:solidFill>
                <a:sysClr val="windowText" lastClr="000000"/>
              </a:solidFill>
              <a:effectLst/>
              <a:latin typeface="+mn-lt"/>
              <a:ea typeface="+mn-ea"/>
              <a:cs typeface="+mn-cs"/>
            </a:rPr>
            <a:t>84.8</a:t>
          </a:r>
          <a:r>
            <a:rPr lang="ja-JP" altLang="ja-JP" sz="1000" b="0" i="0" baseline="0">
              <a:solidFill>
                <a:sysClr val="windowText" lastClr="000000"/>
              </a:solidFill>
              <a:effectLst/>
              <a:latin typeface="+mn-lt"/>
              <a:ea typeface="+mn-ea"/>
              <a:cs typeface="+mn-cs"/>
            </a:rPr>
            <a:t>％が交付税</a:t>
          </a:r>
          <a:r>
            <a:rPr lang="ja-JP" altLang="en-US" sz="1000" b="0" i="0" baseline="0">
              <a:solidFill>
                <a:sysClr val="windowText" lastClr="000000"/>
              </a:solidFill>
              <a:effectLst/>
              <a:latin typeface="+mn-lt"/>
              <a:ea typeface="+mn-ea"/>
              <a:cs typeface="+mn-cs"/>
            </a:rPr>
            <a:t>算入</a:t>
          </a:r>
          <a:r>
            <a:rPr lang="ja-JP" altLang="ja-JP" sz="1000" b="0" i="0" baseline="0">
              <a:solidFill>
                <a:sysClr val="windowText" lastClr="000000"/>
              </a:solidFill>
              <a:effectLst/>
              <a:latin typeface="+mn-lt"/>
              <a:ea typeface="+mn-ea"/>
              <a:cs typeface="+mn-cs"/>
            </a:rPr>
            <a:t>率の高い臨時財政対策債・過疎対策事業債・辺地対策事業債である。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将来負担額のうち一般会計等に係る地方債の現在高が増加している要因は、平成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臨時財政対策債</a:t>
          </a:r>
          <a:r>
            <a:rPr lang="ja-JP" altLang="en-US" sz="1100" b="0" i="0" baseline="0">
              <a:solidFill>
                <a:sysClr val="windowText" lastClr="000000"/>
              </a:solidFill>
              <a:effectLst/>
              <a:latin typeface="+mn-lt"/>
              <a:ea typeface="+mn-ea"/>
              <a:cs typeface="+mn-cs"/>
            </a:rPr>
            <a:t>や南和広域医療企業団への建設費負担金・ごみ収集の直営化に伴う施設・車両整備などの財源とするための地方債の借り入れ額が償還額を上回っているためである。南和医療企業団への負担は、当町一般会計で借り入れた地方債の他に組合でも借り入れているため、組合等負担等見込額でも増加している。公営企業債等繰入見込額は、病院事業会計の地方債を全額償還したため減少し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以降も</a:t>
          </a:r>
          <a:r>
            <a:rPr lang="ja-JP" altLang="ja-JP" sz="1100" b="0" i="0" baseline="0">
              <a:solidFill>
                <a:sysClr val="windowText" lastClr="000000"/>
              </a:solidFill>
              <a:effectLst/>
              <a:latin typeface="+mn-lt"/>
              <a:ea typeface="+mn-ea"/>
              <a:cs typeface="+mn-cs"/>
            </a:rPr>
            <a:t>プライマリーバランスを崩した地方債発行予定がある</a:t>
          </a:r>
          <a:r>
            <a:rPr lang="ja-JP" altLang="en-US" sz="1100" b="0" i="0" baseline="0">
              <a:solidFill>
                <a:sysClr val="windowText" lastClr="000000"/>
              </a:solidFill>
              <a:effectLst/>
              <a:latin typeface="+mn-lt"/>
              <a:ea typeface="+mn-ea"/>
              <a:cs typeface="+mn-cs"/>
            </a:rPr>
            <a:t>ため、地方債残高の増加が見込まれる。</a:t>
          </a:r>
          <a:endParaRPr lang="en-US" altLang="ja-JP" sz="1100" b="0" i="0" baseline="0">
            <a:solidFill>
              <a:sysClr val="windowText" lastClr="000000"/>
            </a:solidFill>
            <a:effectLst/>
            <a:latin typeface="+mn-lt"/>
            <a:ea typeface="+mn-ea"/>
            <a:cs typeface="+mn-cs"/>
          </a:endParaRPr>
        </a:p>
        <a:p>
          <a:pPr rtl="0"/>
          <a:endParaRPr lang="ja-JP" altLang="ja-JP" sz="11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充当可能財源等のうち充当可能基金はこれまで基金の積み立てを積極的に行ってきたことから増加しているが、平成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年度以降、財政調整基金の多額の取崩を見込んでいるため減少に転じる見込みである。</a:t>
          </a:r>
          <a:endParaRPr lang="en-US" altLang="ja-JP" sz="1100" b="0" i="0" baseline="0">
            <a:solidFill>
              <a:sysClr val="windowText" lastClr="000000"/>
            </a:solidFill>
            <a:effectLst/>
            <a:latin typeface="+mn-lt"/>
            <a:ea typeface="+mn-ea"/>
            <a:cs typeface="+mn-cs"/>
          </a:endParaRPr>
        </a:p>
        <a:p>
          <a:pPr rtl="0"/>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過疎化・少子高齢化が</a:t>
          </a:r>
          <a:r>
            <a:rPr kumimoji="1" lang="ja-JP" altLang="en-US" sz="1100">
              <a:solidFill>
                <a:schemeClr val="dk1"/>
              </a:solidFill>
              <a:effectLst/>
              <a:latin typeface="+mn-lt"/>
              <a:ea typeface="+mn-ea"/>
              <a:cs typeface="+mn-cs"/>
            </a:rPr>
            <a:t>進み就労年齢人口が減少している。また</a:t>
          </a:r>
          <a:r>
            <a:rPr kumimoji="1" lang="ja-JP" altLang="ja-JP" sz="1100">
              <a:solidFill>
                <a:schemeClr val="dk1"/>
              </a:solidFill>
              <a:effectLst/>
              <a:latin typeface="+mn-lt"/>
              <a:ea typeface="+mn-ea"/>
              <a:cs typeface="+mn-cs"/>
            </a:rPr>
            <a:t>木材需要減少等による本町の主要産業である木材関連産業の衰退により税収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年々減少していく状況にある。地方交付税等の依存財源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歳入の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％を超え、財政力指数が類似団体平均をかなり下回る結果となっている。</a:t>
          </a:r>
          <a:endParaRPr lang="ja-JP" altLang="ja-JP" sz="1400">
            <a:effectLst/>
          </a:endParaRPr>
        </a:p>
        <a:p>
          <a:r>
            <a:rPr kumimoji="1" lang="ja-JP" altLang="ja-JP" sz="1100">
              <a:solidFill>
                <a:schemeClr val="dk1"/>
              </a:solidFill>
              <a:effectLst/>
              <a:latin typeface="+mn-lt"/>
              <a:ea typeface="+mn-ea"/>
              <a:cs typeface="+mn-cs"/>
            </a:rPr>
            <a:t>　町域の約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割が森林であり交通も不便であるが、「吉野」というブランドイメージをアピールし、定住</a:t>
          </a:r>
          <a:r>
            <a:rPr kumimoji="1" lang="ja-JP" altLang="en-US" sz="1100">
              <a:solidFill>
                <a:schemeClr val="dk1"/>
              </a:solidFill>
              <a:effectLst/>
              <a:latin typeface="+mn-lt"/>
              <a:ea typeface="+mn-ea"/>
              <a:cs typeface="+mn-cs"/>
            </a:rPr>
            <a:t>促進事業や空き家対策事業など</a:t>
          </a:r>
          <a:r>
            <a:rPr kumimoji="1" lang="ja-JP" altLang="ja-JP" sz="1100">
              <a:solidFill>
                <a:schemeClr val="dk1"/>
              </a:solidFill>
              <a:effectLst/>
              <a:latin typeface="+mn-lt"/>
              <a:ea typeface="+mn-ea"/>
              <a:cs typeface="+mn-cs"/>
            </a:rPr>
            <a:t>外部から人を呼び込む活力あるまちづくりをすすめ、地道な財政基盤強化に努める。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9" name="直線コネクタ 68"/>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経常収支比率が悪化した要因は、普通交付税の減少・臨時財政対策債の減少・地方消費税交付金の減少など経常的な一般財源の減少に対し、人件費をはじめとする一般財源で賄う経費の削減が追い付かなかったためである。</a:t>
          </a:r>
          <a:endParaRPr kumimoji="1" lang="en-US" altLang="ja-JP" sz="1100">
            <a:latin typeface="ＭＳ Ｐゴシック"/>
          </a:endParaRPr>
        </a:p>
        <a:p>
          <a:r>
            <a:rPr kumimoji="1" lang="ja-JP" altLang="ja-JP" sz="1100">
              <a:solidFill>
                <a:schemeClr val="dk1"/>
              </a:solidFill>
              <a:effectLst/>
              <a:latin typeface="+mn-lt"/>
              <a:ea typeface="+mn-ea"/>
              <a:cs typeface="+mn-cs"/>
            </a:rPr>
            <a:t>少子高齢化・過疎化が進行している当町においては、町税収入の大幅な増加は見込めない。経常収支比率改善に向けて経常的な支出を切り詰め、町政運営のスリム化を図る必要がある。</a:t>
          </a:r>
          <a:endParaRPr lang="ja-JP" altLang="ja-JP" sz="11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次行政改革大綱及び行政改革プラン</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に基づき、優先度の低い事業について廃止・縮小を進め経常経費の削減を目指す。</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66</xdr:row>
      <xdr:rowOff>62442</xdr:rowOff>
    </xdr:to>
    <xdr:cxnSp macro="">
      <xdr:nvCxnSpPr>
        <xdr:cNvPr id="132" name="直線コネクタ 131"/>
        <xdr:cNvCxnSpPr/>
      </xdr:nvCxnSpPr>
      <xdr:spPr>
        <a:xfrm>
          <a:off x="4114800" y="113178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2117</xdr:rowOff>
    </xdr:from>
    <xdr:to>
      <xdr:col>6</xdr:col>
      <xdr:colOff>0</xdr:colOff>
      <xdr:row>67</xdr:row>
      <xdr:rowOff>39794</xdr:rowOff>
    </xdr:to>
    <xdr:cxnSp macro="">
      <xdr:nvCxnSpPr>
        <xdr:cNvPr id="135" name="直線コネクタ 134"/>
        <xdr:cNvCxnSpPr/>
      </xdr:nvCxnSpPr>
      <xdr:spPr>
        <a:xfrm flipV="1">
          <a:off x="3225800" y="113178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162983</xdr:rowOff>
    </xdr:from>
    <xdr:to>
      <xdr:col>4</xdr:col>
      <xdr:colOff>482600</xdr:colOff>
      <xdr:row>67</xdr:row>
      <xdr:rowOff>39794</xdr:rowOff>
    </xdr:to>
    <xdr:cxnSp macro="">
      <xdr:nvCxnSpPr>
        <xdr:cNvPr id="138" name="直線コネクタ 137"/>
        <xdr:cNvCxnSpPr/>
      </xdr:nvCxnSpPr>
      <xdr:spPr>
        <a:xfrm>
          <a:off x="2336800" y="114786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102658</xdr:rowOff>
    </xdr:from>
    <xdr:to>
      <xdr:col>3</xdr:col>
      <xdr:colOff>279400</xdr:colOff>
      <xdr:row>66</xdr:row>
      <xdr:rowOff>162983</xdr:rowOff>
    </xdr:to>
    <xdr:cxnSp macro="">
      <xdr:nvCxnSpPr>
        <xdr:cNvPr id="141" name="直線コネクタ 140"/>
        <xdr:cNvCxnSpPr/>
      </xdr:nvCxnSpPr>
      <xdr:spPr>
        <a:xfrm>
          <a:off x="1447800" y="114183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11642</xdr:rowOff>
    </xdr:from>
    <xdr:to>
      <xdr:col>7</xdr:col>
      <xdr:colOff>203200</xdr:colOff>
      <xdr:row>66</xdr:row>
      <xdr:rowOff>113242</xdr:rowOff>
    </xdr:to>
    <xdr:sp macro="" textlink="">
      <xdr:nvSpPr>
        <xdr:cNvPr id="151" name="円/楕円 150"/>
        <xdr:cNvSpPr/>
      </xdr:nvSpPr>
      <xdr:spPr>
        <a:xfrm>
          <a:off x="49022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155169</xdr:rowOff>
    </xdr:from>
    <xdr:ext cx="762000" cy="259045"/>
    <xdr:sp macro="" textlink="">
      <xdr:nvSpPr>
        <xdr:cNvPr id="152" name="財政構造の弾力性該当値テキスト"/>
        <xdr:cNvSpPr txBox="1"/>
      </xdr:nvSpPr>
      <xdr:spPr>
        <a:xfrm>
          <a:off x="5041900" y="1129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3" name="円/楕円 152"/>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4" name="テキスト ボックス 153"/>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160444</xdr:rowOff>
    </xdr:from>
    <xdr:to>
      <xdr:col>4</xdr:col>
      <xdr:colOff>533400</xdr:colOff>
      <xdr:row>67</xdr:row>
      <xdr:rowOff>90594</xdr:rowOff>
    </xdr:to>
    <xdr:sp macro="" textlink="">
      <xdr:nvSpPr>
        <xdr:cNvPr id="155" name="円/楕円 154"/>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75371</xdr:rowOff>
    </xdr:from>
    <xdr:ext cx="762000" cy="259045"/>
    <xdr:sp macro="" textlink="">
      <xdr:nvSpPr>
        <xdr:cNvPr id="156" name="テキスト ボックス 155"/>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112183</xdr:rowOff>
    </xdr:from>
    <xdr:to>
      <xdr:col>3</xdr:col>
      <xdr:colOff>330200</xdr:colOff>
      <xdr:row>67</xdr:row>
      <xdr:rowOff>42333</xdr:rowOff>
    </xdr:to>
    <xdr:sp macro="" textlink="">
      <xdr:nvSpPr>
        <xdr:cNvPr id="157" name="円/楕円 156"/>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27110</xdr:rowOff>
    </xdr:from>
    <xdr:ext cx="762000" cy="259045"/>
    <xdr:sp macro="" textlink="">
      <xdr:nvSpPr>
        <xdr:cNvPr id="158" name="テキスト ボックス 157"/>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51858</xdr:rowOff>
    </xdr:from>
    <xdr:to>
      <xdr:col>2</xdr:col>
      <xdr:colOff>127000</xdr:colOff>
      <xdr:row>66</xdr:row>
      <xdr:rowOff>153458</xdr:rowOff>
    </xdr:to>
    <xdr:sp macro="" textlink="">
      <xdr:nvSpPr>
        <xdr:cNvPr id="159" name="円/楕円 158"/>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138235</xdr:rowOff>
    </xdr:from>
    <xdr:ext cx="762000" cy="259045"/>
    <xdr:sp macro="" textlink="">
      <xdr:nvSpPr>
        <xdr:cNvPr id="160" name="テキスト ボックス 159"/>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年度以降、上昇傾向にあるが毎年ほぼ類似団体平均となっている。</a:t>
          </a:r>
          <a:endParaRPr lang="ja-JP" altLang="ja-JP" sz="1050">
            <a:effectLst/>
          </a:endParaRPr>
        </a:p>
        <a:p>
          <a:r>
            <a:rPr kumimoji="1" lang="ja-JP" altLang="ja-JP" sz="1050">
              <a:solidFill>
                <a:schemeClr val="dk1"/>
              </a:solidFill>
              <a:effectLst/>
              <a:latin typeface="+mn-lt"/>
              <a:ea typeface="+mn-ea"/>
              <a:cs typeface="+mn-cs"/>
            </a:rPr>
            <a:t>前年度に比べ</a:t>
          </a:r>
          <a:r>
            <a:rPr kumimoji="1" lang="en-US" altLang="ja-JP" sz="1050">
              <a:solidFill>
                <a:schemeClr val="dk1"/>
              </a:solidFill>
              <a:effectLst/>
              <a:latin typeface="+mn-lt"/>
              <a:ea typeface="+mn-ea"/>
              <a:cs typeface="+mn-cs"/>
            </a:rPr>
            <a:t>19,568</a:t>
          </a:r>
          <a:r>
            <a:rPr kumimoji="1" lang="ja-JP" altLang="ja-JP" sz="1050">
              <a:solidFill>
                <a:schemeClr val="dk1"/>
              </a:solidFill>
              <a:effectLst/>
              <a:latin typeface="+mn-lt"/>
              <a:ea typeface="+mn-ea"/>
              <a:cs typeface="+mn-cs"/>
            </a:rPr>
            <a:t>円上昇した主な原因は人口減少に比べ、</a:t>
          </a:r>
          <a:r>
            <a:rPr kumimoji="1" lang="ja-JP" altLang="en-US" sz="1050">
              <a:solidFill>
                <a:schemeClr val="dk1"/>
              </a:solidFill>
              <a:effectLst/>
              <a:latin typeface="+mn-lt"/>
              <a:ea typeface="+mn-ea"/>
              <a:cs typeface="+mn-cs"/>
            </a:rPr>
            <a:t>人件費・物件費ともに増加</a:t>
          </a:r>
          <a:r>
            <a:rPr kumimoji="1" lang="ja-JP" altLang="ja-JP" sz="1050">
              <a:solidFill>
                <a:schemeClr val="dk1"/>
              </a:solidFill>
              <a:effectLst/>
              <a:latin typeface="+mn-lt"/>
              <a:ea typeface="+mn-ea"/>
              <a:cs typeface="+mn-cs"/>
            </a:rPr>
            <a:t>しているため</a:t>
          </a:r>
          <a:r>
            <a:rPr kumimoji="1" lang="ja-JP" altLang="en-US" sz="1050">
              <a:solidFill>
                <a:schemeClr val="dk1"/>
              </a:solidFill>
              <a:effectLst/>
              <a:latin typeface="+mn-lt"/>
              <a:ea typeface="+mn-ea"/>
              <a:cs typeface="+mn-cs"/>
            </a:rPr>
            <a:t>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年度末に</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名の職員が退職し、それに対する退職手当特別負担金（平成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年度負担）の支出が人件費増加の大きな要因である。人件費を大幅に削減することは見込めないため今後も増加すると見込まれる。</a:t>
          </a:r>
        </a:p>
        <a:p>
          <a:r>
            <a:rPr kumimoji="1" lang="ja-JP" altLang="en-US" sz="1050">
              <a:solidFill>
                <a:schemeClr val="dk1"/>
              </a:solidFill>
              <a:effectLst/>
              <a:latin typeface="+mn-lt"/>
              <a:ea typeface="+mn-ea"/>
              <a:cs typeface="+mn-cs"/>
            </a:rPr>
            <a:t>物件費増加の主な要因は地域おこし協力隊を積極的に採用していること、情報セキュリティ強化事業や町制</a:t>
          </a:r>
          <a:r>
            <a:rPr kumimoji="1" lang="en-US" altLang="ja-JP" sz="1050">
              <a:solidFill>
                <a:schemeClr val="dk1"/>
              </a:solidFill>
              <a:effectLst/>
              <a:latin typeface="+mn-lt"/>
              <a:ea typeface="+mn-ea"/>
              <a:cs typeface="+mn-cs"/>
            </a:rPr>
            <a:t>60</a:t>
          </a:r>
          <a:r>
            <a:rPr kumimoji="1" lang="ja-JP" altLang="en-US" sz="1050">
              <a:solidFill>
                <a:schemeClr val="dk1"/>
              </a:solidFill>
              <a:effectLst/>
              <a:latin typeface="+mn-lt"/>
              <a:ea typeface="+mn-ea"/>
              <a:cs typeface="+mn-cs"/>
            </a:rPr>
            <a:t>周年記念事業、観光誘致おもてなし誘致戦略事業に関する委託料の増加である。これらは単年度の事業であるため、次年度の物件費は減少すると見込まれる。</a:t>
          </a:r>
          <a:endParaRPr kumimoji="1" lang="en-US" altLang="ja-JP" sz="105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47809</xdr:rowOff>
    </xdr:from>
    <xdr:to>
      <xdr:col>7</xdr:col>
      <xdr:colOff>152400</xdr:colOff>
      <xdr:row>83</xdr:row>
      <xdr:rowOff>126505</xdr:rowOff>
    </xdr:to>
    <xdr:cxnSp macro="">
      <xdr:nvCxnSpPr>
        <xdr:cNvPr id="195" name="直線コネクタ 194"/>
        <xdr:cNvCxnSpPr/>
      </xdr:nvCxnSpPr>
      <xdr:spPr>
        <a:xfrm>
          <a:off x="4114800" y="14278159"/>
          <a:ext cx="8382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151434</xdr:rowOff>
    </xdr:from>
    <xdr:to>
      <xdr:col>6</xdr:col>
      <xdr:colOff>0</xdr:colOff>
      <xdr:row>83</xdr:row>
      <xdr:rowOff>47809</xdr:rowOff>
    </xdr:to>
    <xdr:cxnSp macro="">
      <xdr:nvCxnSpPr>
        <xdr:cNvPr id="198" name="直線コネクタ 197"/>
        <xdr:cNvCxnSpPr/>
      </xdr:nvCxnSpPr>
      <xdr:spPr>
        <a:xfrm>
          <a:off x="3225800" y="14210334"/>
          <a:ext cx="8890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145115</xdr:rowOff>
    </xdr:from>
    <xdr:to>
      <xdr:col>4</xdr:col>
      <xdr:colOff>482600</xdr:colOff>
      <xdr:row>82</xdr:row>
      <xdr:rowOff>151434</xdr:rowOff>
    </xdr:to>
    <xdr:cxnSp macro="">
      <xdr:nvCxnSpPr>
        <xdr:cNvPr id="201" name="直線コネクタ 200"/>
        <xdr:cNvCxnSpPr/>
      </xdr:nvCxnSpPr>
      <xdr:spPr>
        <a:xfrm>
          <a:off x="2336800" y="1420401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136018</xdr:rowOff>
    </xdr:from>
    <xdr:to>
      <xdr:col>3</xdr:col>
      <xdr:colOff>279400</xdr:colOff>
      <xdr:row>82</xdr:row>
      <xdr:rowOff>145115</xdr:rowOff>
    </xdr:to>
    <xdr:cxnSp macro="">
      <xdr:nvCxnSpPr>
        <xdr:cNvPr id="204" name="直線コネクタ 203"/>
        <xdr:cNvCxnSpPr/>
      </xdr:nvCxnSpPr>
      <xdr:spPr>
        <a:xfrm>
          <a:off x="1447800" y="1419491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75705</xdr:rowOff>
    </xdr:from>
    <xdr:to>
      <xdr:col>7</xdr:col>
      <xdr:colOff>203200</xdr:colOff>
      <xdr:row>84</xdr:row>
      <xdr:rowOff>5855</xdr:rowOff>
    </xdr:to>
    <xdr:sp macro="" textlink="">
      <xdr:nvSpPr>
        <xdr:cNvPr id="214" name="円/楕円 213"/>
        <xdr:cNvSpPr/>
      </xdr:nvSpPr>
      <xdr:spPr>
        <a:xfrm>
          <a:off x="4902200" y="143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47782</xdr:rowOff>
    </xdr:from>
    <xdr:ext cx="762000" cy="259045"/>
    <xdr:sp macro="" textlink="">
      <xdr:nvSpPr>
        <xdr:cNvPr id="215" name="人件費・物件費等の状況該当値テキスト"/>
        <xdr:cNvSpPr txBox="1"/>
      </xdr:nvSpPr>
      <xdr:spPr>
        <a:xfrm>
          <a:off x="5041900" y="142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238,298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168459</xdr:rowOff>
    </xdr:from>
    <xdr:to>
      <xdr:col>6</xdr:col>
      <xdr:colOff>50800</xdr:colOff>
      <xdr:row>83</xdr:row>
      <xdr:rowOff>98609</xdr:rowOff>
    </xdr:to>
    <xdr:sp macro="" textlink="">
      <xdr:nvSpPr>
        <xdr:cNvPr id="216" name="円/楕円 215"/>
        <xdr:cNvSpPr/>
      </xdr:nvSpPr>
      <xdr:spPr>
        <a:xfrm>
          <a:off x="40640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108786</xdr:rowOff>
    </xdr:from>
    <xdr:ext cx="736600" cy="259045"/>
    <xdr:sp macro="" textlink="">
      <xdr:nvSpPr>
        <xdr:cNvPr id="217" name="テキスト ボックス 216"/>
        <xdr:cNvSpPr txBox="1"/>
      </xdr:nvSpPr>
      <xdr:spPr>
        <a:xfrm>
          <a:off x="3733800" y="1399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100634</xdr:rowOff>
    </xdr:from>
    <xdr:to>
      <xdr:col>4</xdr:col>
      <xdr:colOff>533400</xdr:colOff>
      <xdr:row>83</xdr:row>
      <xdr:rowOff>30784</xdr:rowOff>
    </xdr:to>
    <xdr:sp macro="" textlink="">
      <xdr:nvSpPr>
        <xdr:cNvPr id="218" name="円/楕円 217"/>
        <xdr:cNvSpPr/>
      </xdr:nvSpPr>
      <xdr:spPr>
        <a:xfrm>
          <a:off x="3175000" y="141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40961</xdr:rowOff>
    </xdr:from>
    <xdr:ext cx="762000" cy="259045"/>
    <xdr:sp macro="" textlink="">
      <xdr:nvSpPr>
        <xdr:cNvPr id="219" name="テキスト ボックス 218"/>
        <xdr:cNvSpPr txBox="1"/>
      </xdr:nvSpPr>
      <xdr:spPr>
        <a:xfrm>
          <a:off x="2844800" y="1392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94315</xdr:rowOff>
    </xdr:from>
    <xdr:to>
      <xdr:col>3</xdr:col>
      <xdr:colOff>330200</xdr:colOff>
      <xdr:row>83</xdr:row>
      <xdr:rowOff>24465</xdr:rowOff>
    </xdr:to>
    <xdr:sp macro="" textlink="">
      <xdr:nvSpPr>
        <xdr:cNvPr id="220" name="円/楕円 219"/>
        <xdr:cNvSpPr/>
      </xdr:nvSpPr>
      <xdr:spPr>
        <a:xfrm>
          <a:off x="2286000" y="141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9242</xdr:rowOff>
    </xdr:from>
    <xdr:ext cx="762000" cy="259045"/>
    <xdr:sp macro="" textlink="">
      <xdr:nvSpPr>
        <xdr:cNvPr id="221" name="テキスト ボックス 220"/>
        <xdr:cNvSpPr txBox="1"/>
      </xdr:nvSpPr>
      <xdr:spPr>
        <a:xfrm>
          <a:off x="1955800" y="142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85218</xdr:rowOff>
    </xdr:from>
    <xdr:to>
      <xdr:col>2</xdr:col>
      <xdr:colOff>127000</xdr:colOff>
      <xdr:row>83</xdr:row>
      <xdr:rowOff>15368</xdr:rowOff>
    </xdr:to>
    <xdr:sp macro="" textlink="">
      <xdr:nvSpPr>
        <xdr:cNvPr id="222" name="円/楕円 221"/>
        <xdr:cNvSpPr/>
      </xdr:nvSpPr>
      <xdr:spPr>
        <a:xfrm>
          <a:off x="1397000" y="141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25545</xdr:rowOff>
    </xdr:from>
    <xdr:ext cx="762000" cy="259045"/>
    <xdr:sp macro="" textlink="">
      <xdr:nvSpPr>
        <xdr:cNvPr id="223" name="テキスト ボックス 222"/>
        <xdr:cNvSpPr txBox="1"/>
      </xdr:nvSpPr>
      <xdr:spPr>
        <a:xfrm>
          <a:off x="1066800" y="139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92.4</a:t>
          </a:r>
          <a:r>
            <a:rPr kumimoji="1" lang="ja-JP" altLang="en-US" sz="1100">
              <a:latin typeface="ＭＳ Ｐゴシック"/>
            </a:rPr>
            <a:t>と類似団体平均より</a:t>
          </a:r>
          <a:r>
            <a:rPr kumimoji="1" lang="en-US" altLang="ja-JP" sz="1100">
              <a:latin typeface="ＭＳ Ｐゴシック"/>
            </a:rPr>
            <a:t>2.5</a:t>
          </a:r>
          <a:r>
            <a:rPr kumimoji="1" lang="ja-JP" altLang="en-US" sz="1100">
              <a:latin typeface="ＭＳ Ｐゴシック"/>
            </a:rPr>
            <a:t>下回っているが、昨年度に比べ</a:t>
          </a:r>
          <a:r>
            <a:rPr kumimoji="1" lang="en-US" altLang="ja-JP" sz="1100">
              <a:latin typeface="ＭＳ Ｐゴシック"/>
            </a:rPr>
            <a:t>0.9</a:t>
          </a:r>
          <a:r>
            <a:rPr kumimoji="1" lang="ja-JP" altLang="en-US" sz="1100">
              <a:latin typeface="ＭＳ Ｐゴシック"/>
            </a:rPr>
            <a:t>上昇した。過去</a:t>
          </a:r>
          <a:r>
            <a:rPr kumimoji="1" lang="en-US" altLang="ja-JP" sz="1100">
              <a:latin typeface="ＭＳ Ｐゴシック"/>
            </a:rPr>
            <a:t>5</a:t>
          </a:r>
          <a:r>
            <a:rPr kumimoji="1" lang="ja-JP" altLang="en-US" sz="1100">
              <a:latin typeface="ＭＳ Ｐゴシック"/>
            </a:rPr>
            <a:t>年間いずれも類似団体平均を下回り、今年度も類似団体平均・全国町村平均を下回っている。平成</a:t>
          </a:r>
          <a:r>
            <a:rPr kumimoji="1" lang="en-US" altLang="ja-JP" sz="1100">
              <a:latin typeface="ＭＳ Ｐゴシック"/>
            </a:rPr>
            <a:t>23</a:t>
          </a:r>
          <a:r>
            <a:rPr kumimoji="1" lang="ja-JP" altLang="en-US" sz="1100">
              <a:latin typeface="ＭＳ Ｐゴシック"/>
            </a:rPr>
            <a:t>年度・平成</a:t>
          </a:r>
          <a:r>
            <a:rPr kumimoji="1" lang="en-US" altLang="ja-JP" sz="1100">
              <a:latin typeface="ＭＳ Ｐゴシック"/>
            </a:rPr>
            <a:t>24</a:t>
          </a:r>
          <a:r>
            <a:rPr kumimoji="1" lang="ja-JP" altLang="en-US" sz="1100">
              <a:latin typeface="ＭＳ Ｐゴシック"/>
            </a:rPr>
            <a:t>年度は、国の臨時削減措置の影響により指数が高くなっているが、国の措置がないとした場合、平成</a:t>
          </a:r>
          <a:r>
            <a:rPr kumimoji="1" lang="en-US" altLang="ja-JP" sz="1100">
              <a:latin typeface="ＭＳ Ｐゴシック"/>
            </a:rPr>
            <a:t>23</a:t>
          </a:r>
          <a:r>
            <a:rPr kumimoji="1" lang="ja-JP" altLang="en-US" sz="1100">
              <a:latin typeface="ＭＳ Ｐゴシック"/>
            </a:rPr>
            <a:t>年度は</a:t>
          </a:r>
          <a:r>
            <a:rPr kumimoji="1" lang="en-US" altLang="ja-JP" sz="1100">
              <a:latin typeface="ＭＳ Ｐゴシック"/>
            </a:rPr>
            <a:t>91.7</a:t>
          </a:r>
          <a:r>
            <a:rPr kumimoji="1" lang="ja-JP" altLang="en-US" sz="1100">
              <a:latin typeface="ＭＳ Ｐゴシック"/>
            </a:rPr>
            <a:t>・平成</a:t>
          </a:r>
          <a:r>
            <a:rPr kumimoji="1" lang="en-US" altLang="ja-JP" sz="1100">
              <a:latin typeface="ＭＳ Ｐゴシック"/>
            </a:rPr>
            <a:t>24</a:t>
          </a:r>
          <a:r>
            <a:rPr kumimoji="1" lang="ja-JP" altLang="en-US" sz="1100">
              <a:latin typeface="ＭＳ Ｐゴシック"/>
            </a:rPr>
            <a:t>年度は</a:t>
          </a:r>
          <a:r>
            <a:rPr kumimoji="1" lang="en-US" altLang="ja-JP" sz="1100">
              <a:latin typeface="ＭＳ Ｐゴシック"/>
            </a:rPr>
            <a:t>92.2</a:t>
          </a:r>
          <a:r>
            <a:rPr kumimoji="1" lang="ja-JP" altLang="en-US" sz="1100">
              <a:latin typeface="ＭＳ Ｐゴシック"/>
            </a:rPr>
            <a:t>である。</a:t>
          </a:r>
        </a:p>
        <a:p>
          <a:r>
            <a:rPr kumimoji="1" lang="ja-JP" altLang="en-US" sz="1100">
              <a:latin typeface="ＭＳ Ｐゴシック"/>
            </a:rPr>
            <a:t>今後も引き続き給与水準の適正化に努めていく。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165523</xdr:rowOff>
    </xdr:to>
    <xdr:cxnSp macro="">
      <xdr:nvCxnSpPr>
        <xdr:cNvPr id="257" name="直線コネクタ 256"/>
        <xdr:cNvCxnSpPr/>
      </xdr:nvCxnSpPr>
      <xdr:spPr>
        <a:xfrm>
          <a:off x="16179800" y="1432348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117263</xdr:rowOff>
    </xdr:to>
    <xdr:cxnSp macro="">
      <xdr:nvCxnSpPr>
        <xdr:cNvPr id="260" name="直線コネクタ 259"/>
        <xdr:cNvCxnSpPr/>
      </xdr:nvCxnSpPr>
      <xdr:spPr>
        <a:xfrm flipV="1">
          <a:off x="15290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83</xdr:row>
      <xdr:rowOff>165523</xdr:rowOff>
    </xdr:to>
    <xdr:cxnSp macro="">
      <xdr:nvCxnSpPr>
        <xdr:cNvPr id="263" name="直線コネクタ 262"/>
        <xdr:cNvCxnSpPr/>
      </xdr:nvCxnSpPr>
      <xdr:spPr>
        <a:xfrm flipV="1">
          <a:off x="14401800" y="1434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87</xdr:row>
      <xdr:rowOff>82973</xdr:rowOff>
    </xdr:to>
    <xdr:cxnSp macro="">
      <xdr:nvCxnSpPr>
        <xdr:cNvPr id="266" name="直線コネクタ 265"/>
        <xdr:cNvCxnSpPr/>
      </xdr:nvCxnSpPr>
      <xdr:spPr>
        <a:xfrm flipV="1">
          <a:off x="13512800" y="1439587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6" name="円/楕円 275"/>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7"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8" name="円/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80" name="円/楕円 279"/>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81" name="テキスト ボックス 28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2" name="円/楕円 281"/>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3" name="テキスト ボックス 282"/>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32173</xdr:rowOff>
    </xdr:from>
    <xdr:to>
      <xdr:col>19</xdr:col>
      <xdr:colOff>533400</xdr:colOff>
      <xdr:row>87</xdr:row>
      <xdr:rowOff>133773</xdr:rowOff>
    </xdr:to>
    <xdr:sp macro="" textlink="">
      <xdr:nvSpPr>
        <xdr:cNvPr id="284" name="円/楕円 283"/>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143950</xdr:rowOff>
    </xdr:from>
    <xdr:ext cx="762000" cy="259045"/>
    <xdr:sp macro="" textlink="">
      <xdr:nvSpPr>
        <xdr:cNvPr id="285" name="テキスト ボックス 284"/>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人上回っている。人口減少に応じた組織のスリム化が進んでいない状況である。年齢構成適正化のため職員の新規採用を行って</a:t>
          </a:r>
          <a:r>
            <a:rPr kumimoji="1" lang="ja-JP" altLang="en-US" sz="1100">
              <a:solidFill>
                <a:schemeClr val="dk1"/>
              </a:solidFill>
              <a:effectLst/>
              <a:latin typeface="+mn-lt"/>
              <a:ea typeface="+mn-ea"/>
              <a:cs typeface="+mn-cs"/>
            </a:rPr>
            <a:t>いること、</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また従来民間委託していた</a:t>
          </a:r>
          <a:r>
            <a:rPr kumimoji="1" lang="ja-JP" altLang="ja-JP" sz="1100">
              <a:solidFill>
                <a:schemeClr val="dk1"/>
              </a:solidFill>
              <a:effectLst/>
              <a:latin typeface="+mn-lt"/>
              <a:ea typeface="+mn-ea"/>
              <a:cs typeface="+mn-cs"/>
            </a:rPr>
            <a:t>ゴミ</a:t>
          </a:r>
          <a:r>
            <a:rPr kumimoji="1" lang="ja-JP" altLang="en-US" sz="1100">
              <a:solidFill>
                <a:schemeClr val="dk1"/>
              </a:solidFill>
              <a:effectLst/>
              <a:latin typeface="+mn-lt"/>
              <a:ea typeface="+mn-ea"/>
              <a:cs typeface="+mn-cs"/>
            </a:rPr>
            <a:t>収集</a:t>
          </a:r>
          <a:r>
            <a:rPr kumimoji="1" lang="ja-JP" altLang="ja-JP" sz="1100">
              <a:solidFill>
                <a:schemeClr val="dk1"/>
              </a:solidFill>
              <a:effectLst/>
              <a:latin typeface="+mn-lt"/>
              <a:ea typeface="+mn-ea"/>
              <a:cs typeface="+mn-cs"/>
            </a:rPr>
            <a:t>事業を直営化</a:t>
          </a:r>
          <a:r>
            <a:rPr kumimoji="1" lang="ja-JP" altLang="en-US" sz="1100">
              <a:solidFill>
                <a:schemeClr val="dk1"/>
              </a:solidFill>
              <a:effectLst/>
              <a:latin typeface="+mn-lt"/>
              <a:ea typeface="+mn-ea"/>
              <a:cs typeface="+mn-cs"/>
            </a:rPr>
            <a:t>する際に</a:t>
          </a:r>
          <a:r>
            <a:rPr kumimoji="1" lang="ja-JP" altLang="ja-JP" sz="1100">
              <a:solidFill>
                <a:schemeClr val="dk1"/>
              </a:solidFill>
              <a:effectLst/>
              <a:latin typeface="+mn-lt"/>
              <a:ea typeface="+mn-ea"/>
              <a:cs typeface="+mn-cs"/>
            </a:rPr>
            <a:t>職員を採用</a:t>
          </a:r>
          <a:r>
            <a:rPr kumimoji="1" lang="ja-JP" altLang="en-US" sz="1100">
              <a:solidFill>
                <a:schemeClr val="dk1"/>
              </a:solidFill>
              <a:effectLst/>
              <a:latin typeface="+mn-lt"/>
              <a:ea typeface="+mn-ea"/>
              <a:cs typeface="+mn-cs"/>
            </a:rPr>
            <a:t>したことが増加の要因である。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今後は事業の効率化の促進を図り、類似団体平均の水準まで職員数を削減するなど、適正な定員管理に努める。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133731</xdr:rowOff>
    </xdr:from>
    <xdr:to>
      <xdr:col>24</xdr:col>
      <xdr:colOff>558800</xdr:colOff>
      <xdr:row>63</xdr:row>
      <xdr:rowOff>83735</xdr:rowOff>
    </xdr:to>
    <xdr:cxnSp macro="">
      <xdr:nvCxnSpPr>
        <xdr:cNvPr id="320" name="直線コネクタ 319"/>
        <xdr:cNvCxnSpPr/>
      </xdr:nvCxnSpPr>
      <xdr:spPr>
        <a:xfrm>
          <a:off x="16179800" y="10763631"/>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83058</xdr:rowOff>
    </xdr:from>
    <xdr:to>
      <xdr:col>23</xdr:col>
      <xdr:colOff>406400</xdr:colOff>
      <xdr:row>62</xdr:row>
      <xdr:rowOff>133731</xdr:rowOff>
    </xdr:to>
    <xdr:cxnSp macro="">
      <xdr:nvCxnSpPr>
        <xdr:cNvPr id="323" name="直線コネクタ 322"/>
        <xdr:cNvCxnSpPr/>
      </xdr:nvCxnSpPr>
      <xdr:spPr>
        <a:xfrm>
          <a:off x="15290800" y="1071295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47668</xdr:rowOff>
    </xdr:from>
    <xdr:to>
      <xdr:col>22</xdr:col>
      <xdr:colOff>203200</xdr:colOff>
      <xdr:row>62</xdr:row>
      <xdr:rowOff>83058</xdr:rowOff>
    </xdr:to>
    <xdr:cxnSp macro="">
      <xdr:nvCxnSpPr>
        <xdr:cNvPr id="326" name="直線コネクタ 325"/>
        <xdr:cNvCxnSpPr/>
      </xdr:nvCxnSpPr>
      <xdr:spPr>
        <a:xfrm>
          <a:off x="14401800" y="10677568"/>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47668</xdr:rowOff>
    </xdr:to>
    <xdr:cxnSp macro="">
      <xdr:nvCxnSpPr>
        <xdr:cNvPr id="329" name="直線コネクタ 328"/>
        <xdr:cNvCxnSpPr/>
      </xdr:nvCxnSpPr>
      <xdr:spPr>
        <a:xfrm>
          <a:off x="13512800" y="1066228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32935</xdr:rowOff>
    </xdr:from>
    <xdr:to>
      <xdr:col>24</xdr:col>
      <xdr:colOff>609600</xdr:colOff>
      <xdr:row>63</xdr:row>
      <xdr:rowOff>134535</xdr:rowOff>
    </xdr:to>
    <xdr:sp macro="" textlink="">
      <xdr:nvSpPr>
        <xdr:cNvPr id="339" name="円/楕円 338"/>
        <xdr:cNvSpPr/>
      </xdr:nvSpPr>
      <xdr:spPr>
        <a:xfrm>
          <a:off x="169672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5012</xdr:rowOff>
    </xdr:from>
    <xdr:ext cx="762000" cy="259045"/>
    <xdr:sp macro="" textlink="">
      <xdr:nvSpPr>
        <xdr:cNvPr id="340" name="定員管理の状況該当値テキスト"/>
        <xdr:cNvSpPr txBox="1"/>
      </xdr:nvSpPr>
      <xdr:spPr>
        <a:xfrm>
          <a:off x="17106900" y="1080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82931</xdr:rowOff>
    </xdr:from>
    <xdr:to>
      <xdr:col>23</xdr:col>
      <xdr:colOff>457200</xdr:colOff>
      <xdr:row>63</xdr:row>
      <xdr:rowOff>13081</xdr:rowOff>
    </xdr:to>
    <xdr:sp macro="" textlink="">
      <xdr:nvSpPr>
        <xdr:cNvPr id="341" name="円/楕円 340"/>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169308</xdr:rowOff>
    </xdr:from>
    <xdr:ext cx="736600" cy="259045"/>
    <xdr:sp macro="" textlink="">
      <xdr:nvSpPr>
        <xdr:cNvPr id="342" name="テキスト ボックス 341"/>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32258</xdr:rowOff>
    </xdr:from>
    <xdr:to>
      <xdr:col>22</xdr:col>
      <xdr:colOff>254000</xdr:colOff>
      <xdr:row>62</xdr:row>
      <xdr:rowOff>133858</xdr:rowOff>
    </xdr:to>
    <xdr:sp macro="" textlink="">
      <xdr:nvSpPr>
        <xdr:cNvPr id="343" name="円/楕円 342"/>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118635</xdr:rowOff>
    </xdr:from>
    <xdr:ext cx="762000" cy="259045"/>
    <xdr:sp macro="" textlink="">
      <xdr:nvSpPr>
        <xdr:cNvPr id="344" name="テキスト ボックス 343"/>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168318</xdr:rowOff>
    </xdr:from>
    <xdr:to>
      <xdr:col>21</xdr:col>
      <xdr:colOff>50800</xdr:colOff>
      <xdr:row>62</xdr:row>
      <xdr:rowOff>98468</xdr:rowOff>
    </xdr:to>
    <xdr:sp macro="" textlink="">
      <xdr:nvSpPr>
        <xdr:cNvPr id="345" name="円/楕円 344"/>
        <xdr:cNvSpPr/>
      </xdr:nvSpPr>
      <xdr:spPr>
        <a:xfrm>
          <a:off x="14351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83245</xdr:rowOff>
    </xdr:from>
    <xdr:ext cx="762000" cy="259045"/>
    <xdr:sp macro="" textlink="">
      <xdr:nvSpPr>
        <xdr:cNvPr id="346" name="テキスト ボックス 345"/>
        <xdr:cNvSpPr txBox="1"/>
      </xdr:nvSpPr>
      <xdr:spPr>
        <a:xfrm>
          <a:off x="14020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47" name="円/楕円 346"/>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8" name="テキスト ボックス 347"/>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％改善している。改善の要因は、</a:t>
          </a:r>
          <a:r>
            <a:rPr kumimoji="1" lang="ja-JP" altLang="en-US" sz="1100">
              <a:solidFill>
                <a:schemeClr val="dk1"/>
              </a:solidFill>
              <a:effectLst/>
              <a:latin typeface="+mn-lt"/>
              <a:ea typeface="+mn-ea"/>
              <a:cs typeface="+mn-cs"/>
            </a:rPr>
            <a:t>南和地域の病院再編に伴い吉野病院を閉鎖したことにより病院事業特別会計の地方債償還への繰出金充当額が全額減少したことや、過去に借入れた地方債のうち大きな割合を占めていたものの返済が終了した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年々比率は改善し類似団体平均を下回っているが、南和広域医療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への負担や簡易水道特別会計での大規模整備に伴う地方債の償還が始まると比率は悪化する見込みである。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77258</xdr:rowOff>
    </xdr:from>
    <xdr:to>
      <xdr:col>24</xdr:col>
      <xdr:colOff>558800</xdr:colOff>
      <xdr:row>40</xdr:row>
      <xdr:rowOff>16404</xdr:rowOff>
    </xdr:to>
    <xdr:cxnSp macro="">
      <xdr:nvCxnSpPr>
        <xdr:cNvPr id="386" name="直線コネクタ 385"/>
        <xdr:cNvCxnSpPr/>
      </xdr:nvCxnSpPr>
      <xdr:spPr>
        <a:xfrm flipV="1">
          <a:off x="16179800" y="6763808"/>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16404</xdr:rowOff>
    </xdr:from>
    <xdr:to>
      <xdr:col>23</xdr:col>
      <xdr:colOff>406400</xdr:colOff>
      <xdr:row>40</xdr:row>
      <xdr:rowOff>96838</xdr:rowOff>
    </xdr:to>
    <xdr:cxnSp macro="">
      <xdr:nvCxnSpPr>
        <xdr:cNvPr id="389" name="直線コネクタ 388"/>
        <xdr:cNvCxnSpPr/>
      </xdr:nvCxnSpPr>
      <xdr:spPr>
        <a:xfrm flipV="1">
          <a:off x="15290800" y="68744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25929</xdr:rowOff>
    </xdr:to>
    <xdr:cxnSp macro="">
      <xdr:nvCxnSpPr>
        <xdr:cNvPr id="392" name="直線コネクタ 391"/>
        <xdr:cNvCxnSpPr/>
      </xdr:nvCxnSpPr>
      <xdr:spPr>
        <a:xfrm flipV="1">
          <a:off x="14401800" y="695483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25929</xdr:rowOff>
    </xdr:from>
    <xdr:to>
      <xdr:col>21</xdr:col>
      <xdr:colOff>0</xdr:colOff>
      <xdr:row>41</xdr:row>
      <xdr:rowOff>146579</xdr:rowOff>
    </xdr:to>
    <xdr:cxnSp macro="">
      <xdr:nvCxnSpPr>
        <xdr:cNvPr id="395" name="直線コネクタ 394"/>
        <xdr:cNvCxnSpPr/>
      </xdr:nvCxnSpPr>
      <xdr:spPr>
        <a:xfrm flipV="1">
          <a:off x="13512800" y="70553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26458</xdr:rowOff>
    </xdr:from>
    <xdr:to>
      <xdr:col>24</xdr:col>
      <xdr:colOff>609600</xdr:colOff>
      <xdr:row>39</xdr:row>
      <xdr:rowOff>128058</xdr:rowOff>
    </xdr:to>
    <xdr:sp macro="" textlink="">
      <xdr:nvSpPr>
        <xdr:cNvPr id="405" name="円/楕円 404"/>
        <xdr:cNvSpPr/>
      </xdr:nvSpPr>
      <xdr:spPr>
        <a:xfrm>
          <a:off x="16967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42985</xdr:rowOff>
    </xdr:from>
    <xdr:ext cx="762000" cy="259045"/>
    <xdr:sp macro="" textlink="">
      <xdr:nvSpPr>
        <xdr:cNvPr id="406" name="公債費負担の状況該当値テキスト"/>
        <xdr:cNvSpPr txBox="1"/>
      </xdr:nvSpPr>
      <xdr:spPr>
        <a:xfrm>
          <a:off x="17106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137054</xdr:rowOff>
    </xdr:from>
    <xdr:to>
      <xdr:col>23</xdr:col>
      <xdr:colOff>457200</xdr:colOff>
      <xdr:row>40</xdr:row>
      <xdr:rowOff>67204</xdr:rowOff>
    </xdr:to>
    <xdr:sp macro="" textlink="">
      <xdr:nvSpPr>
        <xdr:cNvPr id="407" name="円/楕円 406"/>
        <xdr:cNvSpPr/>
      </xdr:nvSpPr>
      <xdr:spPr>
        <a:xfrm>
          <a:off x="16129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77381</xdr:rowOff>
    </xdr:from>
    <xdr:ext cx="736600" cy="259045"/>
    <xdr:sp macro="" textlink="">
      <xdr:nvSpPr>
        <xdr:cNvPr id="408" name="テキスト ボックス 407"/>
        <xdr:cNvSpPr txBox="1"/>
      </xdr:nvSpPr>
      <xdr:spPr>
        <a:xfrm>
          <a:off x="15798800" y="65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9" name="円/楕円 408"/>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10" name="テキスト ボックス 409"/>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146579</xdr:rowOff>
    </xdr:from>
    <xdr:to>
      <xdr:col>21</xdr:col>
      <xdr:colOff>50800</xdr:colOff>
      <xdr:row>41</xdr:row>
      <xdr:rowOff>76729</xdr:rowOff>
    </xdr:to>
    <xdr:sp macro="" textlink="">
      <xdr:nvSpPr>
        <xdr:cNvPr id="411" name="円/楕円 410"/>
        <xdr:cNvSpPr/>
      </xdr:nvSpPr>
      <xdr:spPr>
        <a:xfrm>
          <a:off x="14351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86906</xdr:rowOff>
    </xdr:from>
    <xdr:ext cx="762000" cy="259045"/>
    <xdr:sp macro="" textlink="">
      <xdr:nvSpPr>
        <xdr:cNvPr id="412" name="テキスト ボックス 411"/>
        <xdr:cNvSpPr txBox="1"/>
      </xdr:nvSpPr>
      <xdr:spPr>
        <a:xfrm>
          <a:off x="14020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413" name="円/楕円 412"/>
        <xdr:cNvSpPr/>
      </xdr:nvSpPr>
      <xdr:spPr>
        <a:xfrm>
          <a:off x="13462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414" name="テキスト ボックス 413"/>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や簡易水道特別会計での大規模整備の財源として多額の地方債を発行したこと、</a:t>
          </a:r>
          <a:r>
            <a:rPr kumimoji="1" lang="ja-JP" altLang="en-US" sz="1100">
              <a:solidFill>
                <a:schemeClr val="dk1"/>
              </a:solidFill>
              <a:effectLst/>
              <a:latin typeface="+mn-lt"/>
              <a:ea typeface="+mn-ea"/>
              <a:cs typeface="+mn-cs"/>
            </a:rPr>
            <a:t>また、組合等への負担見込額や退職手当負担見込額が増加したことにより</a:t>
          </a:r>
          <a:r>
            <a:rPr kumimoji="1" lang="ja-JP" altLang="ja-JP" sz="1100">
              <a:solidFill>
                <a:schemeClr val="dk1"/>
              </a:solidFill>
              <a:effectLst/>
              <a:latin typeface="+mn-lt"/>
              <a:ea typeface="+mn-ea"/>
              <a:cs typeface="+mn-cs"/>
            </a:rPr>
            <a:t>前年度に比べ将来負担比率が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103.3</a:t>
          </a:r>
          <a:r>
            <a:rPr kumimoji="1" lang="ja-JP" altLang="ja-JP" sz="1100">
              <a:solidFill>
                <a:schemeClr val="dk1"/>
              </a:solidFill>
              <a:effectLst/>
              <a:latin typeface="+mn-lt"/>
              <a:ea typeface="+mn-ea"/>
              <a:cs typeface="+mn-cs"/>
            </a:rPr>
            <a:t>％になった。類似団体平均を大幅に上回る結果となっている。今後、将来負担を伴う新規事業については必要性の検証を行い、将来世代へ過度な負担をもたらすことのないよう、比率上昇を抑制していく。</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160681</xdr:rowOff>
    </xdr:from>
    <xdr:to>
      <xdr:col>24</xdr:col>
      <xdr:colOff>558800</xdr:colOff>
      <xdr:row>20</xdr:row>
      <xdr:rowOff>19152</xdr:rowOff>
    </xdr:to>
    <xdr:cxnSp macro="">
      <xdr:nvCxnSpPr>
        <xdr:cNvPr id="446" name="直線コネクタ 445"/>
        <xdr:cNvCxnSpPr/>
      </xdr:nvCxnSpPr>
      <xdr:spPr>
        <a:xfrm>
          <a:off x="16179800" y="341823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130404</xdr:rowOff>
    </xdr:from>
    <xdr:to>
      <xdr:col>23</xdr:col>
      <xdr:colOff>406400</xdr:colOff>
      <xdr:row>19</xdr:row>
      <xdr:rowOff>160681</xdr:rowOff>
    </xdr:to>
    <xdr:cxnSp macro="">
      <xdr:nvCxnSpPr>
        <xdr:cNvPr id="449" name="直線コネクタ 448"/>
        <xdr:cNvCxnSpPr/>
      </xdr:nvCxnSpPr>
      <xdr:spPr>
        <a:xfrm>
          <a:off x="15290800" y="3216504"/>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69596</xdr:rowOff>
    </xdr:from>
    <xdr:to>
      <xdr:col>22</xdr:col>
      <xdr:colOff>203200</xdr:colOff>
      <xdr:row>18</xdr:row>
      <xdr:rowOff>130404</xdr:rowOff>
    </xdr:to>
    <xdr:cxnSp macro="">
      <xdr:nvCxnSpPr>
        <xdr:cNvPr id="452" name="直線コネクタ 451"/>
        <xdr:cNvCxnSpPr/>
      </xdr:nvCxnSpPr>
      <xdr:spPr>
        <a:xfrm>
          <a:off x="14401800" y="31556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69596</xdr:rowOff>
    </xdr:from>
    <xdr:to>
      <xdr:col>21</xdr:col>
      <xdr:colOff>0</xdr:colOff>
      <xdr:row>19</xdr:row>
      <xdr:rowOff>59334</xdr:rowOff>
    </xdr:to>
    <xdr:cxnSp macro="">
      <xdr:nvCxnSpPr>
        <xdr:cNvPr id="455" name="直線コネクタ 454"/>
        <xdr:cNvCxnSpPr/>
      </xdr:nvCxnSpPr>
      <xdr:spPr>
        <a:xfrm flipV="1">
          <a:off x="13512800" y="3155696"/>
          <a:ext cx="889000" cy="1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139802</xdr:rowOff>
    </xdr:from>
    <xdr:to>
      <xdr:col>24</xdr:col>
      <xdr:colOff>609600</xdr:colOff>
      <xdr:row>20</xdr:row>
      <xdr:rowOff>69952</xdr:rowOff>
    </xdr:to>
    <xdr:sp macro="" textlink="">
      <xdr:nvSpPr>
        <xdr:cNvPr id="465" name="円/楕円 464"/>
        <xdr:cNvSpPr/>
      </xdr:nvSpPr>
      <xdr:spPr>
        <a:xfrm>
          <a:off x="169672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111879</xdr:rowOff>
    </xdr:from>
    <xdr:ext cx="762000" cy="259045"/>
    <xdr:sp macro="" textlink="">
      <xdr:nvSpPr>
        <xdr:cNvPr id="466" name="将来負担の状況該当値テキスト"/>
        <xdr:cNvSpPr txBox="1"/>
      </xdr:nvSpPr>
      <xdr:spPr>
        <a:xfrm>
          <a:off x="17106900" y="33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109881</xdr:rowOff>
    </xdr:from>
    <xdr:to>
      <xdr:col>23</xdr:col>
      <xdr:colOff>457200</xdr:colOff>
      <xdr:row>20</xdr:row>
      <xdr:rowOff>40031</xdr:rowOff>
    </xdr:to>
    <xdr:sp macro="" textlink="">
      <xdr:nvSpPr>
        <xdr:cNvPr id="467" name="円/楕円 466"/>
        <xdr:cNvSpPr/>
      </xdr:nvSpPr>
      <xdr:spPr>
        <a:xfrm>
          <a:off x="16129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24808</xdr:rowOff>
    </xdr:from>
    <xdr:ext cx="736600" cy="259045"/>
    <xdr:sp macro="" textlink="">
      <xdr:nvSpPr>
        <xdr:cNvPr id="468" name="テキスト ボックス 467"/>
        <xdr:cNvSpPr txBox="1"/>
      </xdr:nvSpPr>
      <xdr:spPr>
        <a:xfrm>
          <a:off x="15798800" y="34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79604</xdr:rowOff>
    </xdr:from>
    <xdr:to>
      <xdr:col>22</xdr:col>
      <xdr:colOff>254000</xdr:colOff>
      <xdr:row>19</xdr:row>
      <xdr:rowOff>9754</xdr:rowOff>
    </xdr:to>
    <xdr:sp macro="" textlink="">
      <xdr:nvSpPr>
        <xdr:cNvPr id="469" name="円/楕円 468"/>
        <xdr:cNvSpPr/>
      </xdr:nvSpPr>
      <xdr:spPr>
        <a:xfrm>
          <a:off x="15240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165981</xdr:rowOff>
    </xdr:from>
    <xdr:ext cx="762000" cy="259045"/>
    <xdr:sp macro="" textlink="">
      <xdr:nvSpPr>
        <xdr:cNvPr id="470" name="テキスト ボックス 469"/>
        <xdr:cNvSpPr txBox="1"/>
      </xdr:nvSpPr>
      <xdr:spPr>
        <a:xfrm>
          <a:off x="14909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18796</xdr:rowOff>
    </xdr:from>
    <xdr:to>
      <xdr:col>21</xdr:col>
      <xdr:colOff>50800</xdr:colOff>
      <xdr:row>18</xdr:row>
      <xdr:rowOff>120396</xdr:rowOff>
    </xdr:to>
    <xdr:sp macro="" textlink="">
      <xdr:nvSpPr>
        <xdr:cNvPr id="471" name="円/楕円 470"/>
        <xdr:cNvSpPr/>
      </xdr:nvSpPr>
      <xdr:spPr>
        <a:xfrm>
          <a:off x="14351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105173</xdr:rowOff>
    </xdr:from>
    <xdr:ext cx="762000" cy="259045"/>
    <xdr:sp macro="" textlink="">
      <xdr:nvSpPr>
        <xdr:cNvPr id="472" name="テキスト ボックス 471"/>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8534</xdr:rowOff>
    </xdr:from>
    <xdr:to>
      <xdr:col>19</xdr:col>
      <xdr:colOff>533400</xdr:colOff>
      <xdr:row>19</xdr:row>
      <xdr:rowOff>110134</xdr:rowOff>
    </xdr:to>
    <xdr:sp macro="" textlink="">
      <xdr:nvSpPr>
        <xdr:cNvPr id="473" name="円/楕円 472"/>
        <xdr:cNvSpPr/>
      </xdr:nvSpPr>
      <xdr:spPr>
        <a:xfrm>
          <a:off x="13462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94911</xdr:rowOff>
    </xdr:from>
    <xdr:ext cx="762000" cy="259045"/>
    <xdr:sp macro="" textlink="">
      <xdr:nvSpPr>
        <xdr:cNvPr id="474" name="テキスト ボックス 473"/>
        <xdr:cNvSpPr txBox="1"/>
      </xdr:nvSpPr>
      <xdr:spPr>
        <a:xfrm>
          <a:off x="13131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a:t>
          </a:r>
          <a:r>
            <a:rPr kumimoji="1" lang="en-US" altLang="ja-JP" sz="1100">
              <a:latin typeface="ＭＳ Ｐゴシック"/>
            </a:rPr>
            <a:t>2.4</a:t>
          </a:r>
          <a:r>
            <a:rPr kumimoji="1" lang="ja-JP" altLang="en-US" sz="1100">
              <a:latin typeface="ＭＳ Ｐゴシック"/>
            </a:rPr>
            <a:t>％増加し</a:t>
          </a:r>
          <a:r>
            <a:rPr kumimoji="1" lang="en-US" altLang="ja-JP" sz="1100">
              <a:latin typeface="ＭＳ Ｐゴシック"/>
            </a:rPr>
            <a:t>27.9</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年度末に</a:t>
          </a:r>
          <a:r>
            <a:rPr kumimoji="1" lang="en-US" altLang="ja-JP" sz="1100">
              <a:latin typeface="ＭＳ Ｐゴシック"/>
            </a:rPr>
            <a:t>10</a:t>
          </a:r>
          <a:r>
            <a:rPr kumimoji="1" lang="ja-JP" altLang="en-US" sz="1100">
              <a:latin typeface="ＭＳ Ｐゴシック"/>
            </a:rPr>
            <a:t>名の職員が退職し、それに対する退職手当特別負担金（平成</a:t>
          </a:r>
          <a:r>
            <a:rPr kumimoji="1" lang="en-US" altLang="ja-JP" sz="1100">
              <a:latin typeface="ＭＳ Ｐゴシック"/>
            </a:rPr>
            <a:t>28</a:t>
          </a:r>
          <a:r>
            <a:rPr kumimoji="1" lang="ja-JP" altLang="en-US" sz="1100">
              <a:latin typeface="ＭＳ Ｐゴシック"/>
            </a:rPr>
            <a:t>年度支出）の増加が人件費増加の大きな要因である。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年度よりごみ収集事業を直営化した分の人件費の増加、その他職員の人件費を大幅に削減することは見込めないため、今後も類似団体平均・全国平均を上回ることが見込まれる。</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119380</xdr:rowOff>
    </xdr:to>
    <xdr:cxnSp macro="">
      <xdr:nvCxnSpPr>
        <xdr:cNvPr id="66" name="直線コネクタ 65"/>
        <xdr:cNvCxnSpPr/>
      </xdr:nvCxnSpPr>
      <xdr:spPr>
        <a:xfrm>
          <a:off x="3987800" y="6451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81280</xdr:rowOff>
    </xdr:to>
    <xdr:cxnSp macro="">
      <xdr:nvCxnSpPr>
        <xdr:cNvPr id="69" name="直線コネクタ 68"/>
        <xdr:cNvCxnSpPr/>
      </xdr:nvCxnSpPr>
      <xdr:spPr>
        <a:xfrm flipV="1">
          <a:off x="3098800" y="6451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81280</xdr:rowOff>
    </xdr:to>
    <xdr:cxnSp macro="">
      <xdr:nvCxnSpPr>
        <xdr:cNvPr id="72" name="直線コネクタ 71"/>
        <xdr:cNvCxnSpPr/>
      </xdr:nvCxnSpPr>
      <xdr:spPr>
        <a:xfrm>
          <a:off x="2209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66040</xdr:rowOff>
    </xdr:to>
    <xdr:cxnSp macro="">
      <xdr:nvCxnSpPr>
        <xdr:cNvPr id="75" name="直線コネクタ 74"/>
        <xdr:cNvCxnSpPr/>
      </xdr:nvCxnSpPr>
      <xdr:spPr>
        <a:xfrm>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9" name="円/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10.8</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継続的に地域おこし協力隊を積極的に採用していることや、情報セキュリティ対策強化事業や町制</a:t>
          </a:r>
          <a:r>
            <a:rPr lang="en-US" altLang="ja-JP" sz="1100" b="0" i="0" baseline="0">
              <a:solidFill>
                <a:schemeClr val="dk1"/>
              </a:solidFill>
              <a:effectLst/>
              <a:latin typeface="+mn-lt"/>
              <a:ea typeface="+mn-ea"/>
              <a:cs typeface="+mn-cs"/>
            </a:rPr>
            <a:t>60</a:t>
          </a:r>
          <a:r>
            <a:rPr lang="ja-JP" altLang="en-US" sz="1100" b="0" i="0" baseline="0">
              <a:solidFill>
                <a:schemeClr val="dk1"/>
              </a:solidFill>
              <a:effectLst/>
              <a:latin typeface="+mn-lt"/>
              <a:ea typeface="+mn-ea"/>
              <a:cs typeface="+mn-cs"/>
            </a:rPr>
            <a:t>周年記念事業、観光おもてなし事業などに関する委託料が増加しているためである。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や全国平均</a:t>
          </a:r>
          <a:r>
            <a:rPr lang="ja-JP" altLang="ja-JP" sz="1100" b="0" i="0" baseline="0">
              <a:solidFill>
                <a:schemeClr val="dk1"/>
              </a:solidFill>
              <a:effectLst/>
              <a:latin typeface="+mn-lt"/>
              <a:ea typeface="+mn-ea"/>
              <a:cs typeface="+mn-cs"/>
            </a:rPr>
            <a:t>を下回っているが、事務事業評価制度・施策評価制度を通じ経常的な物件費の抑制に向け取組強化を行う。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49276</xdr:rowOff>
    </xdr:to>
    <xdr:cxnSp macro="">
      <xdr:nvCxnSpPr>
        <xdr:cNvPr id="124" name="直線コネクタ 123"/>
        <xdr:cNvCxnSpPr/>
      </xdr:nvCxnSpPr>
      <xdr:spPr>
        <a:xfrm>
          <a:off x="15671800" y="2774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16</xdr:row>
      <xdr:rowOff>30988</xdr:rowOff>
    </xdr:to>
    <xdr:cxnSp macro="">
      <xdr:nvCxnSpPr>
        <xdr:cNvPr id="127" name="直線コネクタ 126"/>
        <xdr:cNvCxnSpPr/>
      </xdr:nvCxnSpPr>
      <xdr:spPr>
        <a:xfrm>
          <a:off x="14782800" y="2705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133858</xdr:rowOff>
    </xdr:to>
    <xdr:cxnSp macro="">
      <xdr:nvCxnSpPr>
        <xdr:cNvPr id="130" name="直線コネクタ 129"/>
        <xdr:cNvCxnSpPr/>
      </xdr:nvCxnSpPr>
      <xdr:spPr>
        <a:xfrm>
          <a:off x="13893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97282</xdr:rowOff>
    </xdr:to>
    <xdr:cxnSp macro="">
      <xdr:nvCxnSpPr>
        <xdr:cNvPr id="133" name="直線コネクタ 132"/>
        <xdr:cNvCxnSpPr/>
      </xdr:nvCxnSpPr>
      <xdr:spPr>
        <a:xfrm>
          <a:off x="13004800" y="2664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3" name="円/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5" name="円/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7" name="円/楕円 146"/>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8" name="テキスト ボックス 147"/>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9" name="円/楕円 148"/>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50" name="テキスト ボックス 149"/>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年７月から、子育て支援施策として子ども医療費助成を中学卒業まで拡充を行っている。また、本町の高齢化率は平成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年度末で、</a:t>
          </a:r>
          <a:r>
            <a:rPr lang="en-US" altLang="ja-JP" sz="1100" b="0" i="0" baseline="0">
              <a:solidFill>
                <a:sysClr val="windowText" lastClr="000000"/>
              </a:solidFill>
              <a:effectLst/>
              <a:latin typeface="+mn-lt"/>
              <a:ea typeface="+mn-ea"/>
              <a:cs typeface="+mn-cs"/>
            </a:rPr>
            <a:t>47.2</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と極めて高い状況であり、今後も社会保障費の負担は増加する見込である。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以前から類似団体平均値を下回っているものの、容易に縮小できない経費であり、保険･医療･福祉の連携による負担抑制への取組みを行い比率上昇を抑制していく。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165100</xdr:rowOff>
    </xdr:to>
    <xdr:cxnSp macro="">
      <xdr:nvCxnSpPr>
        <xdr:cNvPr id="185" name="直線コネクタ 184"/>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127000</xdr:rowOff>
    </xdr:to>
    <xdr:cxnSp macro="">
      <xdr:nvCxnSpPr>
        <xdr:cNvPr id="188" name="直線コネクタ 187"/>
        <xdr:cNvCxnSpPr/>
      </xdr:nvCxnSpPr>
      <xdr:spPr>
        <a:xfrm>
          <a:off x="3098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91" name="直線コネクタ 190"/>
        <xdr:cNvCxnSpPr/>
      </xdr:nvCxnSpPr>
      <xdr:spPr>
        <a:xfrm flipV="1">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107950</xdr:rowOff>
    </xdr:to>
    <xdr:cxnSp macro="">
      <xdr:nvCxnSpPr>
        <xdr:cNvPr id="194" name="直線コネクタ 193"/>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4" name="円/楕円 203"/>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5"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6" name="円/楕円 205"/>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7" name="テキスト ボックス 206"/>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8" name="円/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0" name="円/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2" name="円/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3" name="テキスト ボックス 21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この比率に含まれる主なものは下水道・簡易水道・介護保険など特別会計への繰出金</a:t>
          </a:r>
          <a:r>
            <a:rPr kumimoji="1" lang="ja-JP" altLang="en-US" sz="1100">
              <a:solidFill>
                <a:schemeClr val="dk1"/>
              </a:solidFill>
              <a:effectLst/>
              <a:latin typeface="+mn-lt"/>
              <a:ea typeface="+mn-ea"/>
              <a:cs typeface="+mn-cs"/>
            </a:rPr>
            <a:t>や投資及び出資金・貸付金である。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年度は実践型地域雇用創造事業で貸付金が増加したことや施設整備に伴う簡易水道への繰出金が増加したことが増加の主な要因である。</a:t>
          </a:r>
          <a:endParaRPr lang="ja-JP" altLang="ja-JP" sz="1400">
            <a:effectLst/>
          </a:endParaRPr>
        </a:p>
        <a:p>
          <a:r>
            <a:rPr kumimoji="1" lang="ja-JP" altLang="en-US" sz="1100">
              <a:solidFill>
                <a:schemeClr val="dk1"/>
              </a:solidFill>
              <a:effectLst/>
              <a:latin typeface="+mn-lt"/>
              <a:ea typeface="+mn-ea"/>
              <a:cs typeface="+mn-cs"/>
            </a:rPr>
            <a:t>下水道事業や介護保険特別会計・後期高齢者医療保険特別会計などに例年多額の繰出しを行っており、今後もその傾向は続くと見込まれる。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170434</xdr:rowOff>
    </xdr:to>
    <xdr:cxnSp macro="">
      <xdr:nvCxnSpPr>
        <xdr:cNvPr id="243" name="直線コネクタ 242"/>
        <xdr:cNvCxnSpPr/>
      </xdr:nvCxnSpPr>
      <xdr:spPr>
        <a:xfrm>
          <a:off x="15671800" y="98607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88138</xdr:rowOff>
    </xdr:from>
    <xdr:to>
      <xdr:col>22</xdr:col>
      <xdr:colOff>565150</xdr:colOff>
      <xdr:row>57</xdr:row>
      <xdr:rowOff>88138</xdr:rowOff>
    </xdr:to>
    <xdr:cxnSp macro="">
      <xdr:nvCxnSpPr>
        <xdr:cNvPr id="246" name="直線コネクタ 245"/>
        <xdr:cNvCxnSpPr/>
      </xdr:nvCxnSpPr>
      <xdr:spPr>
        <a:xfrm>
          <a:off x="14782800" y="9860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60706</xdr:rowOff>
    </xdr:from>
    <xdr:to>
      <xdr:col>21</xdr:col>
      <xdr:colOff>361950</xdr:colOff>
      <xdr:row>57</xdr:row>
      <xdr:rowOff>88138</xdr:rowOff>
    </xdr:to>
    <xdr:cxnSp macro="">
      <xdr:nvCxnSpPr>
        <xdr:cNvPr id="249" name="直線コネクタ 248"/>
        <xdr:cNvCxnSpPr/>
      </xdr:nvCxnSpPr>
      <xdr:spPr>
        <a:xfrm>
          <a:off x="13893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60706</xdr:rowOff>
    </xdr:to>
    <xdr:cxnSp macro="">
      <xdr:nvCxnSpPr>
        <xdr:cNvPr id="252" name="直線コネクタ 251"/>
        <xdr:cNvCxnSpPr/>
      </xdr:nvCxnSpPr>
      <xdr:spPr>
        <a:xfrm>
          <a:off x="13004800" y="9819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2" name="円/楕円 261"/>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3"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4" name="円/楕円 263"/>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5" name="テキスト ボックス 264"/>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6" name="円/楕円 265"/>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7" name="テキスト ボックス 266"/>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68" name="円/楕円 267"/>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69" name="テキスト ボックス 268"/>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0" name="円/楕円 269"/>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1" name="テキスト ボックス 27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類似団体平均に比べ高い水準で推移している要因は、福祉･衛生･消防･戸籍の共同事務における一部事務組合への負担金、南和広域医療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への負担金が大きいことがあげられる。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年度末で町立吉野病院が閉院したことにより繰出金支出がなくなり、今回の補助費等の減少につながった。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39</xdr:row>
      <xdr:rowOff>83566</xdr:rowOff>
    </xdr:to>
    <xdr:cxnSp macro="">
      <xdr:nvCxnSpPr>
        <xdr:cNvPr id="301" name="直線コネクタ 300"/>
        <xdr:cNvCxnSpPr/>
      </xdr:nvCxnSpPr>
      <xdr:spPr>
        <a:xfrm flipV="1">
          <a:off x="15671800" y="66329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83566</xdr:rowOff>
    </xdr:from>
    <xdr:to>
      <xdr:col>22</xdr:col>
      <xdr:colOff>565150</xdr:colOff>
      <xdr:row>40</xdr:row>
      <xdr:rowOff>72136</xdr:rowOff>
    </xdr:to>
    <xdr:cxnSp macro="">
      <xdr:nvCxnSpPr>
        <xdr:cNvPr id="304" name="直線コネクタ 303"/>
        <xdr:cNvCxnSpPr/>
      </xdr:nvCxnSpPr>
      <xdr:spPr>
        <a:xfrm flipV="1">
          <a:off x="14782800" y="67701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44704</xdr:rowOff>
    </xdr:from>
    <xdr:to>
      <xdr:col>21</xdr:col>
      <xdr:colOff>361950</xdr:colOff>
      <xdr:row>40</xdr:row>
      <xdr:rowOff>72136</xdr:rowOff>
    </xdr:to>
    <xdr:cxnSp macro="">
      <xdr:nvCxnSpPr>
        <xdr:cNvPr id="307" name="直線コネクタ 306"/>
        <xdr:cNvCxnSpPr/>
      </xdr:nvCxnSpPr>
      <xdr:spPr>
        <a:xfrm>
          <a:off x="13893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40132</xdr:rowOff>
    </xdr:from>
    <xdr:to>
      <xdr:col>20</xdr:col>
      <xdr:colOff>158750</xdr:colOff>
      <xdr:row>40</xdr:row>
      <xdr:rowOff>44704</xdr:rowOff>
    </xdr:to>
    <xdr:cxnSp macro="">
      <xdr:nvCxnSpPr>
        <xdr:cNvPr id="310" name="直線コネクタ 309"/>
        <xdr:cNvCxnSpPr/>
      </xdr:nvCxnSpPr>
      <xdr:spPr>
        <a:xfrm>
          <a:off x="13004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0" name="円/楕円 319"/>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1"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32766</xdr:rowOff>
    </xdr:from>
    <xdr:to>
      <xdr:col>22</xdr:col>
      <xdr:colOff>615950</xdr:colOff>
      <xdr:row>39</xdr:row>
      <xdr:rowOff>134366</xdr:rowOff>
    </xdr:to>
    <xdr:sp macro="" textlink="">
      <xdr:nvSpPr>
        <xdr:cNvPr id="322" name="円/楕円 321"/>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119143</xdr:rowOff>
    </xdr:from>
    <xdr:ext cx="736600" cy="259045"/>
    <xdr:sp macro="" textlink="">
      <xdr:nvSpPr>
        <xdr:cNvPr id="323" name="テキスト ボックス 322"/>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21336</xdr:rowOff>
    </xdr:from>
    <xdr:to>
      <xdr:col>21</xdr:col>
      <xdr:colOff>412750</xdr:colOff>
      <xdr:row>40</xdr:row>
      <xdr:rowOff>122936</xdr:rowOff>
    </xdr:to>
    <xdr:sp macro="" textlink="">
      <xdr:nvSpPr>
        <xdr:cNvPr id="324" name="円/楕円 323"/>
        <xdr:cNvSpPr/>
      </xdr:nvSpPr>
      <xdr:spPr>
        <a:xfrm>
          <a:off x="14732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107713</xdr:rowOff>
    </xdr:from>
    <xdr:ext cx="762000" cy="259045"/>
    <xdr:sp macro="" textlink="">
      <xdr:nvSpPr>
        <xdr:cNvPr id="325" name="テキスト ボックス 324"/>
        <xdr:cNvSpPr txBox="1"/>
      </xdr:nvSpPr>
      <xdr:spPr>
        <a:xfrm>
          <a:off x="14401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165354</xdr:rowOff>
    </xdr:from>
    <xdr:to>
      <xdr:col>20</xdr:col>
      <xdr:colOff>209550</xdr:colOff>
      <xdr:row>40</xdr:row>
      <xdr:rowOff>95504</xdr:rowOff>
    </xdr:to>
    <xdr:sp macro="" textlink="">
      <xdr:nvSpPr>
        <xdr:cNvPr id="326" name="円/楕円 325"/>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80281</xdr:rowOff>
    </xdr:from>
    <xdr:ext cx="762000" cy="259045"/>
    <xdr:sp macro="" textlink="">
      <xdr:nvSpPr>
        <xdr:cNvPr id="327" name="テキスト ボックス 326"/>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160782</xdr:rowOff>
    </xdr:from>
    <xdr:to>
      <xdr:col>19</xdr:col>
      <xdr:colOff>6350</xdr:colOff>
      <xdr:row>40</xdr:row>
      <xdr:rowOff>90932</xdr:rowOff>
    </xdr:to>
    <xdr:sp macro="" textlink="">
      <xdr:nvSpPr>
        <xdr:cNvPr id="328" name="円/楕円 327"/>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75709</xdr:rowOff>
    </xdr:from>
    <xdr:ext cx="762000" cy="259045"/>
    <xdr:sp macro="" textlink="">
      <xdr:nvSpPr>
        <xdr:cNvPr id="329" name="テキスト ボックス 328"/>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これまで地方債の発行を抑制してきたこともあり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年度までは年々減少</a:t>
          </a:r>
          <a:r>
            <a:rPr kumimoji="1" lang="ja-JP" altLang="en-US" sz="1100">
              <a:solidFill>
                <a:schemeClr val="dk1"/>
              </a:solidFill>
              <a:effectLst/>
              <a:latin typeface="+mn-lt"/>
              <a:ea typeface="+mn-ea"/>
              <a:cs typeface="+mn-cs"/>
            </a:rPr>
            <a:t>してきた。しかし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年度以降南和広域医療</a:t>
          </a:r>
          <a:r>
            <a:rPr kumimoji="1" lang="ja-JP" altLang="en-US" sz="1100">
              <a:solidFill>
                <a:schemeClr val="dk1"/>
              </a:solidFill>
              <a:effectLst/>
              <a:latin typeface="+mn-lt"/>
              <a:ea typeface="+mn-ea"/>
              <a:cs typeface="+mn-cs"/>
            </a:rPr>
            <a:t>企業団</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や五條市とのし尿処理施設整備負担金などの</a:t>
          </a:r>
          <a:r>
            <a:rPr kumimoji="1" lang="ja-JP" altLang="ja-JP" sz="1100">
              <a:solidFill>
                <a:schemeClr val="dk1"/>
              </a:solidFill>
              <a:effectLst/>
              <a:latin typeface="+mn-lt"/>
              <a:ea typeface="+mn-ea"/>
              <a:cs typeface="+mn-cs"/>
            </a:rPr>
            <a:t>財源となる</a:t>
          </a:r>
          <a:r>
            <a:rPr kumimoji="1" lang="ja-JP" altLang="en-US" sz="1100">
              <a:solidFill>
                <a:schemeClr val="dk1"/>
              </a:solidFill>
              <a:effectLst/>
              <a:latin typeface="+mn-lt"/>
              <a:ea typeface="+mn-ea"/>
              <a:cs typeface="+mn-cs"/>
            </a:rPr>
            <a:t>多額の地方債を発行したため、その償還が始まる平成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年度以降の公債費は</a:t>
          </a:r>
          <a:r>
            <a:rPr kumimoji="1" lang="ja-JP" altLang="ja-JP" sz="1100">
              <a:solidFill>
                <a:schemeClr val="dk1"/>
              </a:solidFill>
              <a:effectLst/>
              <a:latin typeface="+mn-lt"/>
              <a:ea typeface="+mn-ea"/>
              <a:cs typeface="+mn-cs"/>
            </a:rPr>
            <a:t>増加することが見込まれている。</a:t>
          </a:r>
          <a:endParaRPr lang="ja-JP" altLang="ja-JP" sz="1400">
            <a:effectLst/>
          </a:endParaRPr>
        </a:p>
        <a:p>
          <a:r>
            <a:rPr kumimoji="1" lang="ja-JP" altLang="ja-JP" sz="1100">
              <a:solidFill>
                <a:schemeClr val="dk1"/>
              </a:solidFill>
              <a:effectLst/>
              <a:latin typeface="+mn-lt"/>
              <a:ea typeface="+mn-ea"/>
              <a:cs typeface="+mn-cs"/>
            </a:rPr>
            <a:t>過度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地方債発行により過重な負担をもたらすことのないよう各事業について総点検を行い、比率上昇を抑制していく。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85089</xdr:rowOff>
    </xdr:from>
    <xdr:to>
      <xdr:col>7</xdr:col>
      <xdr:colOff>15875</xdr:colOff>
      <xdr:row>76</xdr:row>
      <xdr:rowOff>96520</xdr:rowOff>
    </xdr:to>
    <xdr:cxnSp macro="">
      <xdr:nvCxnSpPr>
        <xdr:cNvPr id="361" name="直線コネクタ 360"/>
        <xdr:cNvCxnSpPr/>
      </xdr:nvCxnSpPr>
      <xdr:spPr>
        <a:xfrm flipV="1">
          <a:off x="3987800" y="13115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157480</xdr:rowOff>
    </xdr:to>
    <xdr:cxnSp macro="">
      <xdr:nvCxnSpPr>
        <xdr:cNvPr id="364" name="直線コネクタ 363"/>
        <xdr:cNvCxnSpPr/>
      </xdr:nvCxnSpPr>
      <xdr:spPr>
        <a:xfrm flipV="1">
          <a:off x="3098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16511</xdr:rowOff>
    </xdr:to>
    <xdr:cxnSp macro="">
      <xdr:nvCxnSpPr>
        <xdr:cNvPr id="367" name="直線コネクタ 366"/>
        <xdr:cNvCxnSpPr/>
      </xdr:nvCxnSpPr>
      <xdr:spPr>
        <a:xfrm flipV="1">
          <a:off x="2209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16511</xdr:rowOff>
    </xdr:to>
    <xdr:cxnSp macro="">
      <xdr:nvCxnSpPr>
        <xdr:cNvPr id="370" name="直線コネクタ 369"/>
        <xdr:cNvCxnSpPr/>
      </xdr:nvCxnSpPr>
      <xdr:spPr>
        <a:xfrm>
          <a:off x="1320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80" name="円/楕円 379"/>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81"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2" name="円/楕円 381"/>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83" name="テキスト ボックス 382"/>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4" name="円/楕円 383"/>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21607</xdr:rowOff>
    </xdr:from>
    <xdr:ext cx="762000" cy="259045"/>
    <xdr:sp macro="" textlink="">
      <xdr:nvSpPr>
        <xdr:cNvPr id="385" name="テキスト ボックス 384"/>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6" name="円/楕円 385"/>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52088</xdr:rowOff>
    </xdr:from>
    <xdr:ext cx="762000" cy="259045"/>
    <xdr:sp macro="" textlink="">
      <xdr:nvSpPr>
        <xdr:cNvPr id="387" name="テキスト ボックス 386"/>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8" name="円/楕円 387"/>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9" name="テキスト ボックス 388"/>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公債費以外の経費（人件費、物件費、扶助費、補助費等、繰出金）については、各個別分析のとおりである。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79</xdr:row>
      <xdr:rowOff>54611</xdr:rowOff>
    </xdr:to>
    <xdr:cxnSp macro="">
      <xdr:nvCxnSpPr>
        <xdr:cNvPr id="422" name="直線コネクタ 421"/>
        <xdr:cNvCxnSpPr/>
      </xdr:nvCxnSpPr>
      <xdr:spPr>
        <a:xfrm>
          <a:off x="15671800" y="135305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79</xdr:row>
      <xdr:rowOff>123189</xdr:rowOff>
    </xdr:to>
    <xdr:cxnSp macro="">
      <xdr:nvCxnSpPr>
        <xdr:cNvPr id="425" name="直線コネクタ 424"/>
        <xdr:cNvCxnSpPr/>
      </xdr:nvCxnSpPr>
      <xdr:spPr>
        <a:xfrm flipV="1">
          <a:off x="14782800" y="13530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46989</xdr:rowOff>
    </xdr:from>
    <xdr:to>
      <xdr:col>21</xdr:col>
      <xdr:colOff>361950</xdr:colOff>
      <xdr:row>79</xdr:row>
      <xdr:rowOff>123189</xdr:rowOff>
    </xdr:to>
    <xdr:cxnSp macro="">
      <xdr:nvCxnSpPr>
        <xdr:cNvPr id="428" name="直線コネクタ 427"/>
        <xdr:cNvCxnSpPr/>
      </xdr:nvCxnSpPr>
      <xdr:spPr>
        <a:xfrm>
          <a:off x="13893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46989</xdr:rowOff>
    </xdr:to>
    <xdr:cxnSp macro="">
      <xdr:nvCxnSpPr>
        <xdr:cNvPr id="431" name="直線コネクタ 430"/>
        <xdr:cNvCxnSpPr/>
      </xdr:nvCxnSpPr>
      <xdr:spPr>
        <a:xfrm>
          <a:off x="13004800" y="13557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41" name="円/楕円 440"/>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42"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3" name="円/楕円 44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44" name="テキスト ボックス 44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5" name="円/楕円 444"/>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6" name="テキスト ボックス 445"/>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47" name="円/楕円 446"/>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48" name="テキスト ボックス 447"/>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133350</xdr:rowOff>
    </xdr:from>
    <xdr:to>
      <xdr:col>19</xdr:col>
      <xdr:colOff>6350</xdr:colOff>
      <xdr:row>79</xdr:row>
      <xdr:rowOff>63500</xdr:rowOff>
    </xdr:to>
    <xdr:sp macro="" textlink="">
      <xdr:nvSpPr>
        <xdr:cNvPr id="449" name="円/楕円 448"/>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48277</xdr:rowOff>
    </xdr:from>
    <xdr:ext cx="762000" cy="259045"/>
    <xdr:sp macro="" textlink="">
      <xdr:nvSpPr>
        <xdr:cNvPr id="450" name="テキスト ボックス 449"/>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奈良県吉野町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62199</xdr:rowOff>
    </xdr:from>
    <xdr:to>
      <xdr:col>4</xdr:col>
      <xdr:colOff>1117600</xdr:colOff>
      <xdr:row>14</xdr:row>
      <xdr:rowOff>67442</xdr:rowOff>
    </xdr:to>
    <xdr:cxnSp macro="">
      <xdr:nvCxnSpPr>
        <xdr:cNvPr id="50" name="直線コネクタ 49"/>
        <xdr:cNvCxnSpPr/>
      </xdr:nvCxnSpPr>
      <xdr:spPr bwMode="auto">
        <a:xfrm>
          <a:off x="5003800" y="2510124"/>
          <a:ext cx="647700" cy="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62199</xdr:rowOff>
    </xdr:from>
    <xdr:to>
      <xdr:col>4</xdr:col>
      <xdr:colOff>469900</xdr:colOff>
      <xdr:row>14</xdr:row>
      <xdr:rowOff>104071</xdr:rowOff>
    </xdr:to>
    <xdr:cxnSp macro="">
      <xdr:nvCxnSpPr>
        <xdr:cNvPr id="53" name="直線コネクタ 52"/>
        <xdr:cNvCxnSpPr/>
      </xdr:nvCxnSpPr>
      <xdr:spPr bwMode="auto">
        <a:xfrm flipV="1">
          <a:off x="4305300" y="2510124"/>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104071</xdr:rowOff>
    </xdr:from>
    <xdr:to>
      <xdr:col>3</xdr:col>
      <xdr:colOff>904875</xdr:colOff>
      <xdr:row>14</xdr:row>
      <xdr:rowOff>171417</xdr:rowOff>
    </xdr:to>
    <xdr:cxnSp macro="">
      <xdr:nvCxnSpPr>
        <xdr:cNvPr id="56" name="直線コネクタ 55"/>
        <xdr:cNvCxnSpPr/>
      </xdr:nvCxnSpPr>
      <xdr:spPr bwMode="auto">
        <a:xfrm flipV="1">
          <a:off x="3606800" y="2551996"/>
          <a:ext cx="698500" cy="6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171417</xdr:rowOff>
    </xdr:from>
    <xdr:to>
      <xdr:col>3</xdr:col>
      <xdr:colOff>206375</xdr:colOff>
      <xdr:row>15</xdr:row>
      <xdr:rowOff>3152</xdr:rowOff>
    </xdr:to>
    <xdr:cxnSp macro="">
      <xdr:nvCxnSpPr>
        <xdr:cNvPr id="59" name="直線コネクタ 58"/>
        <xdr:cNvCxnSpPr/>
      </xdr:nvCxnSpPr>
      <xdr:spPr bwMode="auto">
        <a:xfrm flipV="1">
          <a:off x="2908300" y="2619342"/>
          <a:ext cx="698500" cy="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16642</xdr:rowOff>
    </xdr:from>
    <xdr:to>
      <xdr:col>5</xdr:col>
      <xdr:colOff>34925</xdr:colOff>
      <xdr:row>14</xdr:row>
      <xdr:rowOff>118242</xdr:rowOff>
    </xdr:to>
    <xdr:sp macro="" textlink="">
      <xdr:nvSpPr>
        <xdr:cNvPr id="69" name="円/楕円 68"/>
        <xdr:cNvSpPr/>
      </xdr:nvSpPr>
      <xdr:spPr bwMode="auto">
        <a:xfrm>
          <a:off x="5600700" y="24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33169</xdr:rowOff>
    </xdr:from>
    <xdr:ext cx="762000" cy="259045"/>
    <xdr:sp macro="" textlink="">
      <xdr:nvSpPr>
        <xdr:cNvPr id="70" name="人口1人当たり決算額の推移該当値テキスト130"/>
        <xdr:cNvSpPr txBox="1"/>
      </xdr:nvSpPr>
      <xdr:spPr>
        <a:xfrm>
          <a:off x="5740400" y="230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186,566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11399</xdr:rowOff>
    </xdr:from>
    <xdr:to>
      <xdr:col>4</xdr:col>
      <xdr:colOff>520700</xdr:colOff>
      <xdr:row>14</xdr:row>
      <xdr:rowOff>112999</xdr:rowOff>
    </xdr:to>
    <xdr:sp macro="" textlink="">
      <xdr:nvSpPr>
        <xdr:cNvPr id="71" name="円/楕円 70"/>
        <xdr:cNvSpPr/>
      </xdr:nvSpPr>
      <xdr:spPr bwMode="auto">
        <a:xfrm>
          <a:off x="4953000" y="245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123176</xdr:rowOff>
    </xdr:from>
    <xdr:ext cx="736600" cy="259045"/>
    <xdr:sp macro="" textlink="">
      <xdr:nvSpPr>
        <xdr:cNvPr id="72" name="テキスト ボックス 71"/>
        <xdr:cNvSpPr txBox="1"/>
      </xdr:nvSpPr>
      <xdr:spPr>
        <a:xfrm>
          <a:off x="4622800" y="222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53271</xdr:rowOff>
    </xdr:from>
    <xdr:to>
      <xdr:col>3</xdr:col>
      <xdr:colOff>955675</xdr:colOff>
      <xdr:row>14</xdr:row>
      <xdr:rowOff>154871</xdr:rowOff>
    </xdr:to>
    <xdr:sp macro="" textlink="">
      <xdr:nvSpPr>
        <xdr:cNvPr id="73" name="円/楕円 72"/>
        <xdr:cNvSpPr/>
      </xdr:nvSpPr>
      <xdr:spPr bwMode="auto">
        <a:xfrm>
          <a:off x="4254500" y="250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165048</xdr:rowOff>
    </xdr:from>
    <xdr:ext cx="762000" cy="259045"/>
    <xdr:sp macro="" textlink="">
      <xdr:nvSpPr>
        <xdr:cNvPr id="74" name="テキスト ボックス 73"/>
        <xdr:cNvSpPr txBox="1"/>
      </xdr:nvSpPr>
      <xdr:spPr>
        <a:xfrm>
          <a:off x="3924300" y="227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181,759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120617</xdr:rowOff>
    </xdr:from>
    <xdr:to>
      <xdr:col>3</xdr:col>
      <xdr:colOff>257175</xdr:colOff>
      <xdr:row>15</xdr:row>
      <xdr:rowOff>50767</xdr:rowOff>
    </xdr:to>
    <xdr:sp macro="" textlink="">
      <xdr:nvSpPr>
        <xdr:cNvPr id="75" name="円/楕円 74"/>
        <xdr:cNvSpPr/>
      </xdr:nvSpPr>
      <xdr:spPr bwMode="auto">
        <a:xfrm>
          <a:off x="3556000" y="256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60944</xdr:rowOff>
    </xdr:from>
    <xdr:ext cx="762000" cy="259045"/>
    <xdr:sp macro="" textlink="">
      <xdr:nvSpPr>
        <xdr:cNvPr id="76" name="テキスト ボックス 75"/>
        <xdr:cNvSpPr txBox="1"/>
      </xdr:nvSpPr>
      <xdr:spPr>
        <a:xfrm>
          <a:off x="3225800" y="233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123802</xdr:rowOff>
    </xdr:from>
    <xdr:to>
      <xdr:col>2</xdr:col>
      <xdr:colOff>692150</xdr:colOff>
      <xdr:row>15</xdr:row>
      <xdr:rowOff>53952</xdr:rowOff>
    </xdr:to>
    <xdr:sp macro="" textlink="">
      <xdr:nvSpPr>
        <xdr:cNvPr id="77" name="円/楕円 76"/>
        <xdr:cNvSpPr/>
      </xdr:nvSpPr>
      <xdr:spPr bwMode="auto">
        <a:xfrm>
          <a:off x="2857500" y="257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64129</xdr:rowOff>
    </xdr:from>
    <xdr:ext cx="762000" cy="259045"/>
    <xdr:sp macro="" textlink="">
      <xdr:nvSpPr>
        <xdr:cNvPr id="78" name="テキスト ボックス 77"/>
        <xdr:cNvSpPr txBox="1"/>
      </xdr:nvSpPr>
      <xdr:spPr>
        <a:xfrm>
          <a:off x="2527300" y="234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139535</xdr:rowOff>
    </xdr:from>
    <xdr:to>
      <xdr:col>4</xdr:col>
      <xdr:colOff>1117600</xdr:colOff>
      <xdr:row>37</xdr:row>
      <xdr:rowOff>23425</xdr:rowOff>
    </xdr:to>
    <xdr:cxnSp macro="">
      <xdr:nvCxnSpPr>
        <xdr:cNvPr id="112" name="直線コネクタ 111"/>
        <xdr:cNvCxnSpPr/>
      </xdr:nvCxnSpPr>
      <xdr:spPr bwMode="auto">
        <a:xfrm>
          <a:off x="5003800" y="7092785"/>
          <a:ext cx="647700" cy="5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139535</xdr:rowOff>
    </xdr:from>
    <xdr:to>
      <xdr:col>4</xdr:col>
      <xdr:colOff>469900</xdr:colOff>
      <xdr:row>36</xdr:row>
      <xdr:rowOff>140259</xdr:rowOff>
    </xdr:to>
    <xdr:cxnSp macro="">
      <xdr:nvCxnSpPr>
        <xdr:cNvPr id="115" name="直線コネクタ 114"/>
        <xdr:cNvCxnSpPr/>
      </xdr:nvCxnSpPr>
      <xdr:spPr bwMode="auto">
        <a:xfrm flipV="1">
          <a:off x="4305300" y="7092785"/>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38208</xdr:rowOff>
    </xdr:from>
    <xdr:to>
      <xdr:col>3</xdr:col>
      <xdr:colOff>904875</xdr:colOff>
      <xdr:row>36</xdr:row>
      <xdr:rowOff>140259</xdr:rowOff>
    </xdr:to>
    <xdr:cxnSp macro="">
      <xdr:nvCxnSpPr>
        <xdr:cNvPr id="118" name="直線コネクタ 117"/>
        <xdr:cNvCxnSpPr/>
      </xdr:nvCxnSpPr>
      <xdr:spPr bwMode="auto">
        <a:xfrm>
          <a:off x="3606800" y="6991458"/>
          <a:ext cx="698500" cy="10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38208</xdr:rowOff>
    </xdr:from>
    <xdr:to>
      <xdr:col>3</xdr:col>
      <xdr:colOff>206375</xdr:colOff>
      <xdr:row>36</xdr:row>
      <xdr:rowOff>58210</xdr:rowOff>
    </xdr:to>
    <xdr:cxnSp macro="">
      <xdr:nvCxnSpPr>
        <xdr:cNvPr id="121" name="直線コネクタ 120"/>
        <xdr:cNvCxnSpPr/>
      </xdr:nvCxnSpPr>
      <xdr:spPr bwMode="auto">
        <a:xfrm flipV="1">
          <a:off x="2908300" y="699145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144075</xdr:rowOff>
    </xdr:from>
    <xdr:to>
      <xdr:col>5</xdr:col>
      <xdr:colOff>34925</xdr:colOff>
      <xdr:row>37</xdr:row>
      <xdr:rowOff>74225</xdr:rowOff>
    </xdr:to>
    <xdr:sp macro="" textlink="">
      <xdr:nvSpPr>
        <xdr:cNvPr id="131" name="円/楕円 130"/>
        <xdr:cNvSpPr/>
      </xdr:nvSpPr>
      <xdr:spPr bwMode="auto">
        <a:xfrm>
          <a:off x="5600700" y="709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116152</xdr:rowOff>
    </xdr:from>
    <xdr:ext cx="762000" cy="259045"/>
    <xdr:sp macro="" textlink="">
      <xdr:nvSpPr>
        <xdr:cNvPr id="132" name="人口1人当たり決算額の推移該当値テキスト445"/>
        <xdr:cNvSpPr txBox="1"/>
      </xdr:nvSpPr>
      <xdr:spPr>
        <a:xfrm>
          <a:off x="5740400" y="70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88735</xdr:rowOff>
    </xdr:from>
    <xdr:to>
      <xdr:col>4</xdr:col>
      <xdr:colOff>520700</xdr:colOff>
      <xdr:row>37</xdr:row>
      <xdr:rowOff>18885</xdr:rowOff>
    </xdr:to>
    <xdr:sp macro="" textlink="">
      <xdr:nvSpPr>
        <xdr:cNvPr id="133" name="円/楕円 132"/>
        <xdr:cNvSpPr/>
      </xdr:nvSpPr>
      <xdr:spPr bwMode="auto">
        <a:xfrm>
          <a:off x="4953000" y="704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3662</xdr:rowOff>
    </xdr:from>
    <xdr:ext cx="736600" cy="259045"/>
    <xdr:sp macro="" textlink="">
      <xdr:nvSpPr>
        <xdr:cNvPr id="134" name="テキスト ボックス 133"/>
        <xdr:cNvSpPr txBox="1"/>
      </xdr:nvSpPr>
      <xdr:spPr>
        <a:xfrm>
          <a:off x="4622800" y="712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89459</xdr:rowOff>
    </xdr:from>
    <xdr:to>
      <xdr:col>3</xdr:col>
      <xdr:colOff>955675</xdr:colOff>
      <xdr:row>37</xdr:row>
      <xdr:rowOff>19609</xdr:rowOff>
    </xdr:to>
    <xdr:sp macro="" textlink="">
      <xdr:nvSpPr>
        <xdr:cNvPr id="135" name="円/楕円 134"/>
        <xdr:cNvSpPr/>
      </xdr:nvSpPr>
      <xdr:spPr bwMode="auto">
        <a:xfrm>
          <a:off x="4254500" y="70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4386</xdr:rowOff>
    </xdr:from>
    <xdr:ext cx="762000" cy="259045"/>
    <xdr:sp macro="" textlink="">
      <xdr:nvSpPr>
        <xdr:cNvPr id="136" name="テキスト ボックス 135"/>
        <xdr:cNvSpPr txBox="1"/>
      </xdr:nvSpPr>
      <xdr:spPr>
        <a:xfrm>
          <a:off x="3924300" y="71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330308</xdr:rowOff>
    </xdr:from>
    <xdr:to>
      <xdr:col>3</xdr:col>
      <xdr:colOff>257175</xdr:colOff>
      <xdr:row>36</xdr:row>
      <xdr:rowOff>89008</xdr:rowOff>
    </xdr:to>
    <xdr:sp macro="" textlink="">
      <xdr:nvSpPr>
        <xdr:cNvPr id="137" name="円/楕円 136"/>
        <xdr:cNvSpPr/>
      </xdr:nvSpPr>
      <xdr:spPr bwMode="auto">
        <a:xfrm>
          <a:off x="3556000" y="694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73785</xdr:rowOff>
    </xdr:from>
    <xdr:ext cx="762000" cy="259045"/>
    <xdr:sp macro="" textlink="">
      <xdr:nvSpPr>
        <xdr:cNvPr id="138" name="テキスト ボックス 137"/>
        <xdr:cNvSpPr txBox="1"/>
      </xdr:nvSpPr>
      <xdr:spPr>
        <a:xfrm>
          <a:off x="3225800" y="70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7410</xdr:rowOff>
    </xdr:from>
    <xdr:to>
      <xdr:col>2</xdr:col>
      <xdr:colOff>692150</xdr:colOff>
      <xdr:row>36</xdr:row>
      <xdr:rowOff>109010</xdr:rowOff>
    </xdr:to>
    <xdr:sp macro="" textlink="">
      <xdr:nvSpPr>
        <xdr:cNvPr id="139" name="円/楕円 138"/>
        <xdr:cNvSpPr/>
      </xdr:nvSpPr>
      <xdr:spPr bwMode="auto">
        <a:xfrm>
          <a:off x="2857500" y="696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93787</xdr:rowOff>
    </xdr:from>
    <xdr:ext cx="762000" cy="259045"/>
    <xdr:sp macro="" textlink="">
      <xdr:nvSpPr>
        <xdr:cNvPr id="140" name="テキスト ボックス 139"/>
        <xdr:cNvSpPr txBox="1"/>
      </xdr:nvSpPr>
      <xdr:spPr>
        <a:xfrm>
          <a:off x="2527300" y="70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169962</xdr:rowOff>
    </xdr:from>
    <xdr:to>
      <xdr:col>6</xdr:col>
      <xdr:colOff>511175</xdr:colOff>
      <xdr:row>35</xdr:row>
      <xdr:rowOff>76334</xdr:rowOff>
    </xdr:to>
    <xdr:cxnSp macro="">
      <xdr:nvCxnSpPr>
        <xdr:cNvPr id="63" name="直線コネクタ 62"/>
        <xdr:cNvCxnSpPr/>
      </xdr:nvCxnSpPr>
      <xdr:spPr>
        <a:xfrm flipV="1">
          <a:off x="3797300" y="5999262"/>
          <a:ext cx="8382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57208</xdr:rowOff>
    </xdr:from>
    <xdr:to>
      <xdr:col>5</xdr:col>
      <xdr:colOff>358775</xdr:colOff>
      <xdr:row>35</xdr:row>
      <xdr:rowOff>76334</xdr:rowOff>
    </xdr:to>
    <xdr:cxnSp macro="">
      <xdr:nvCxnSpPr>
        <xdr:cNvPr id="66" name="直線コネクタ 65"/>
        <xdr:cNvCxnSpPr/>
      </xdr:nvCxnSpPr>
      <xdr:spPr>
        <a:xfrm>
          <a:off x="2908300" y="605795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57208</xdr:rowOff>
    </xdr:from>
    <xdr:to>
      <xdr:col>4</xdr:col>
      <xdr:colOff>155575</xdr:colOff>
      <xdr:row>35</xdr:row>
      <xdr:rowOff>96767</xdr:rowOff>
    </xdr:to>
    <xdr:cxnSp macro="">
      <xdr:nvCxnSpPr>
        <xdr:cNvPr id="69" name="直線コネクタ 68"/>
        <xdr:cNvCxnSpPr/>
      </xdr:nvCxnSpPr>
      <xdr:spPr>
        <a:xfrm flipV="1">
          <a:off x="2019300" y="6057958"/>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96767</xdr:rowOff>
    </xdr:from>
    <xdr:to>
      <xdr:col>2</xdr:col>
      <xdr:colOff>638175</xdr:colOff>
      <xdr:row>35</xdr:row>
      <xdr:rowOff>145426</xdr:rowOff>
    </xdr:to>
    <xdr:cxnSp macro="">
      <xdr:nvCxnSpPr>
        <xdr:cNvPr id="72" name="直線コネクタ 71"/>
        <xdr:cNvCxnSpPr/>
      </xdr:nvCxnSpPr>
      <xdr:spPr>
        <a:xfrm flipV="1">
          <a:off x="1130300" y="6097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119162</xdr:rowOff>
    </xdr:from>
    <xdr:to>
      <xdr:col>6</xdr:col>
      <xdr:colOff>561975</xdr:colOff>
      <xdr:row>35</xdr:row>
      <xdr:rowOff>49312</xdr:rowOff>
    </xdr:to>
    <xdr:sp macro="" textlink="">
      <xdr:nvSpPr>
        <xdr:cNvPr id="82" name="円/楕円 81"/>
        <xdr:cNvSpPr/>
      </xdr:nvSpPr>
      <xdr:spPr>
        <a:xfrm>
          <a:off x="45847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142039</xdr:rowOff>
    </xdr:from>
    <xdr:ext cx="599010" cy="259045"/>
    <xdr:sp macro="" textlink="">
      <xdr:nvSpPr>
        <xdr:cNvPr id="83" name="人件費該当値テキスト"/>
        <xdr:cNvSpPr txBox="1"/>
      </xdr:nvSpPr>
      <xdr:spPr>
        <a:xfrm>
          <a:off x="4686300" y="579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25534</xdr:rowOff>
    </xdr:from>
    <xdr:to>
      <xdr:col>5</xdr:col>
      <xdr:colOff>409575</xdr:colOff>
      <xdr:row>35</xdr:row>
      <xdr:rowOff>127134</xdr:rowOff>
    </xdr:to>
    <xdr:sp macro="" textlink="">
      <xdr:nvSpPr>
        <xdr:cNvPr id="84" name="円/楕円 83"/>
        <xdr:cNvSpPr/>
      </xdr:nvSpPr>
      <xdr:spPr>
        <a:xfrm>
          <a:off x="37465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143661</xdr:rowOff>
    </xdr:from>
    <xdr:ext cx="599010" cy="259045"/>
    <xdr:sp macro="" textlink="">
      <xdr:nvSpPr>
        <xdr:cNvPr id="85" name="テキスト ボックス 84"/>
        <xdr:cNvSpPr txBox="1"/>
      </xdr:nvSpPr>
      <xdr:spPr>
        <a:xfrm>
          <a:off x="3497794" y="580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6408</xdr:rowOff>
    </xdr:from>
    <xdr:to>
      <xdr:col>4</xdr:col>
      <xdr:colOff>206375</xdr:colOff>
      <xdr:row>35</xdr:row>
      <xdr:rowOff>108008</xdr:rowOff>
    </xdr:to>
    <xdr:sp macro="" textlink="">
      <xdr:nvSpPr>
        <xdr:cNvPr id="86" name="円/楕円 85"/>
        <xdr:cNvSpPr/>
      </xdr:nvSpPr>
      <xdr:spPr>
        <a:xfrm>
          <a:off x="2857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124535</xdr:rowOff>
    </xdr:from>
    <xdr:ext cx="599010" cy="259045"/>
    <xdr:sp macro="" textlink="">
      <xdr:nvSpPr>
        <xdr:cNvPr id="87" name="テキスト ボックス 86"/>
        <xdr:cNvSpPr txBox="1"/>
      </xdr:nvSpPr>
      <xdr:spPr>
        <a:xfrm>
          <a:off x="2608794" y="5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45967</xdr:rowOff>
    </xdr:from>
    <xdr:to>
      <xdr:col>3</xdr:col>
      <xdr:colOff>3175</xdr:colOff>
      <xdr:row>35</xdr:row>
      <xdr:rowOff>147567</xdr:rowOff>
    </xdr:to>
    <xdr:sp macro="" textlink="">
      <xdr:nvSpPr>
        <xdr:cNvPr id="88" name="円/楕円 87"/>
        <xdr:cNvSpPr/>
      </xdr:nvSpPr>
      <xdr:spPr>
        <a:xfrm>
          <a:off x="1968500" y="60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164094</xdr:rowOff>
    </xdr:from>
    <xdr:ext cx="599010" cy="259045"/>
    <xdr:sp macro="" textlink="">
      <xdr:nvSpPr>
        <xdr:cNvPr id="89" name="テキスト ボックス 88"/>
        <xdr:cNvSpPr txBox="1"/>
      </xdr:nvSpPr>
      <xdr:spPr>
        <a:xfrm>
          <a:off x="1719794" y="58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94626</xdr:rowOff>
    </xdr:from>
    <xdr:to>
      <xdr:col>1</xdr:col>
      <xdr:colOff>485775</xdr:colOff>
      <xdr:row>36</xdr:row>
      <xdr:rowOff>24776</xdr:rowOff>
    </xdr:to>
    <xdr:sp macro="" textlink="">
      <xdr:nvSpPr>
        <xdr:cNvPr id="90" name="円/楕円 89"/>
        <xdr:cNvSpPr/>
      </xdr:nvSpPr>
      <xdr:spPr>
        <a:xfrm>
          <a:off x="1079500" y="60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41303</xdr:rowOff>
    </xdr:from>
    <xdr:ext cx="599010" cy="259045"/>
    <xdr:sp macro="" textlink="">
      <xdr:nvSpPr>
        <xdr:cNvPr id="91" name="テキスト ボックス 90"/>
        <xdr:cNvSpPr txBox="1"/>
      </xdr:nvSpPr>
      <xdr:spPr>
        <a:xfrm>
          <a:off x="830794" y="58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121316</xdr:rowOff>
    </xdr:from>
    <xdr:to>
      <xdr:col>6</xdr:col>
      <xdr:colOff>511175</xdr:colOff>
      <xdr:row>56</xdr:row>
      <xdr:rowOff>18725</xdr:rowOff>
    </xdr:to>
    <xdr:cxnSp macro="">
      <xdr:nvCxnSpPr>
        <xdr:cNvPr id="118" name="直線コネクタ 117"/>
        <xdr:cNvCxnSpPr/>
      </xdr:nvCxnSpPr>
      <xdr:spPr>
        <a:xfrm flipV="1">
          <a:off x="3797300" y="9551066"/>
          <a:ext cx="8382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18725</xdr:rowOff>
    </xdr:from>
    <xdr:to>
      <xdr:col>5</xdr:col>
      <xdr:colOff>358775</xdr:colOff>
      <xdr:row>56</xdr:row>
      <xdr:rowOff>81828</xdr:rowOff>
    </xdr:to>
    <xdr:cxnSp macro="">
      <xdr:nvCxnSpPr>
        <xdr:cNvPr id="121" name="直線コネクタ 120"/>
        <xdr:cNvCxnSpPr/>
      </xdr:nvCxnSpPr>
      <xdr:spPr>
        <a:xfrm flipV="1">
          <a:off x="2908300" y="9619925"/>
          <a:ext cx="8890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72944</xdr:rowOff>
    </xdr:from>
    <xdr:to>
      <xdr:col>4</xdr:col>
      <xdr:colOff>155575</xdr:colOff>
      <xdr:row>56</xdr:row>
      <xdr:rowOff>81828</xdr:rowOff>
    </xdr:to>
    <xdr:cxnSp macro="">
      <xdr:nvCxnSpPr>
        <xdr:cNvPr id="124" name="直線コネクタ 123"/>
        <xdr:cNvCxnSpPr/>
      </xdr:nvCxnSpPr>
      <xdr:spPr>
        <a:xfrm>
          <a:off x="2019300" y="967414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72944</xdr:rowOff>
    </xdr:from>
    <xdr:to>
      <xdr:col>2</xdr:col>
      <xdr:colOff>638175</xdr:colOff>
      <xdr:row>56</xdr:row>
      <xdr:rowOff>92184</xdr:rowOff>
    </xdr:to>
    <xdr:cxnSp macro="">
      <xdr:nvCxnSpPr>
        <xdr:cNvPr id="127" name="直線コネクタ 126"/>
        <xdr:cNvCxnSpPr/>
      </xdr:nvCxnSpPr>
      <xdr:spPr>
        <a:xfrm flipV="1">
          <a:off x="1130300" y="967414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70516</xdr:rowOff>
    </xdr:from>
    <xdr:to>
      <xdr:col>6</xdr:col>
      <xdr:colOff>561975</xdr:colOff>
      <xdr:row>56</xdr:row>
      <xdr:rowOff>666</xdr:rowOff>
    </xdr:to>
    <xdr:sp macro="" textlink="">
      <xdr:nvSpPr>
        <xdr:cNvPr id="137" name="円/楕円 136"/>
        <xdr:cNvSpPr/>
      </xdr:nvSpPr>
      <xdr:spPr>
        <a:xfrm>
          <a:off x="4584700" y="95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48943</xdr:rowOff>
    </xdr:from>
    <xdr:ext cx="599010" cy="259045"/>
    <xdr:sp macro="" textlink="">
      <xdr:nvSpPr>
        <xdr:cNvPr id="138" name="物件費該当値テキスト"/>
        <xdr:cNvSpPr txBox="1"/>
      </xdr:nvSpPr>
      <xdr:spPr>
        <a:xfrm>
          <a:off x="4686300" y="94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139375</xdr:rowOff>
    </xdr:from>
    <xdr:to>
      <xdr:col>5</xdr:col>
      <xdr:colOff>409575</xdr:colOff>
      <xdr:row>56</xdr:row>
      <xdr:rowOff>69525</xdr:rowOff>
    </xdr:to>
    <xdr:sp macro="" textlink="">
      <xdr:nvSpPr>
        <xdr:cNvPr id="139" name="円/楕円 138"/>
        <xdr:cNvSpPr/>
      </xdr:nvSpPr>
      <xdr:spPr>
        <a:xfrm>
          <a:off x="37465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60652</xdr:rowOff>
    </xdr:from>
    <xdr:ext cx="599010" cy="259045"/>
    <xdr:sp macro="" textlink="">
      <xdr:nvSpPr>
        <xdr:cNvPr id="140" name="テキスト ボックス 139"/>
        <xdr:cNvSpPr txBox="1"/>
      </xdr:nvSpPr>
      <xdr:spPr>
        <a:xfrm>
          <a:off x="3497794" y="96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31028</xdr:rowOff>
    </xdr:from>
    <xdr:to>
      <xdr:col>4</xdr:col>
      <xdr:colOff>206375</xdr:colOff>
      <xdr:row>56</xdr:row>
      <xdr:rowOff>132628</xdr:rowOff>
    </xdr:to>
    <xdr:sp macro="" textlink="">
      <xdr:nvSpPr>
        <xdr:cNvPr id="141" name="円/楕円 140"/>
        <xdr:cNvSpPr/>
      </xdr:nvSpPr>
      <xdr:spPr>
        <a:xfrm>
          <a:off x="2857500" y="96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123755</xdr:rowOff>
    </xdr:from>
    <xdr:ext cx="534377" cy="259045"/>
    <xdr:sp macro="" textlink="">
      <xdr:nvSpPr>
        <xdr:cNvPr id="142" name="テキスト ボックス 141"/>
        <xdr:cNvSpPr txBox="1"/>
      </xdr:nvSpPr>
      <xdr:spPr>
        <a:xfrm>
          <a:off x="2641111" y="97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22144</xdr:rowOff>
    </xdr:from>
    <xdr:to>
      <xdr:col>3</xdr:col>
      <xdr:colOff>3175</xdr:colOff>
      <xdr:row>56</xdr:row>
      <xdr:rowOff>123744</xdr:rowOff>
    </xdr:to>
    <xdr:sp macro="" textlink="">
      <xdr:nvSpPr>
        <xdr:cNvPr id="143" name="円/楕円 142"/>
        <xdr:cNvSpPr/>
      </xdr:nvSpPr>
      <xdr:spPr>
        <a:xfrm>
          <a:off x="1968500" y="9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114871</xdr:rowOff>
    </xdr:from>
    <xdr:ext cx="534377" cy="259045"/>
    <xdr:sp macro="" textlink="">
      <xdr:nvSpPr>
        <xdr:cNvPr id="144" name="テキスト ボックス 143"/>
        <xdr:cNvSpPr txBox="1"/>
      </xdr:nvSpPr>
      <xdr:spPr>
        <a:xfrm>
          <a:off x="1752111" y="9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41384</xdr:rowOff>
    </xdr:from>
    <xdr:to>
      <xdr:col>1</xdr:col>
      <xdr:colOff>485775</xdr:colOff>
      <xdr:row>56</xdr:row>
      <xdr:rowOff>142984</xdr:rowOff>
    </xdr:to>
    <xdr:sp macro="" textlink="">
      <xdr:nvSpPr>
        <xdr:cNvPr id="145" name="円/楕円 144"/>
        <xdr:cNvSpPr/>
      </xdr:nvSpPr>
      <xdr:spPr>
        <a:xfrm>
          <a:off x="1079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134111</xdr:rowOff>
    </xdr:from>
    <xdr:ext cx="534377" cy="259045"/>
    <xdr:sp macro="" textlink="">
      <xdr:nvSpPr>
        <xdr:cNvPr id="146" name="テキスト ボックス 145"/>
        <xdr:cNvSpPr txBox="1"/>
      </xdr:nvSpPr>
      <xdr:spPr>
        <a:xfrm>
          <a:off x="863111" y="97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164813</xdr:rowOff>
    </xdr:from>
    <xdr:to>
      <xdr:col>6</xdr:col>
      <xdr:colOff>511175</xdr:colOff>
      <xdr:row>79</xdr:row>
      <xdr:rowOff>13447</xdr:rowOff>
    </xdr:to>
    <xdr:cxnSp macro="">
      <xdr:nvCxnSpPr>
        <xdr:cNvPr id="177" name="直線コネクタ 176"/>
        <xdr:cNvCxnSpPr/>
      </xdr:nvCxnSpPr>
      <xdr:spPr>
        <a:xfrm flipV="1">
          <a:off x="3797300" y="13537913"/>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13447</xdr:rowOff>
    </xdr:from>
    <xdr:to>
      <xdr:col>5</xdr:col>
      <xdr:colOff>358775</xdr:colOff>
      <xdr:row>79</xdr:row>
      <xdr:rowOff>56717</xdr:rowOff>
    </xdr:to>
    <xdr:cxnSp macro="">
      <xdr:nvCxnSpPr>
        <xdr:cNvPr id="180" name="直線コネクタ 179"/>
        <xdr:cNvCxnSpPr/>
      </xdr:nvCxnSpPr>
      <xdr:spPr>
        <a:xfrm flipV="1">
          <a:off x="2908300" y="13557997"/>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55314</xdr:rowOff>
    </xdr:from>
    <xdr:to>
      <xdr:col>4</xdr:col>
      <xdr:colOff>155575</xdr:colOff>
      <xdr:row>79</xdr:row>
      <xdr:rowOff>56717</xdr:rowOff>
    </xdr:to>
    <xdr:cxnSp macro="">
      <xdr:nvCxnSpPr>
        <xdr:cNvPr id="183" name="直線コネクタ 182"/>
        <xdr:cNvCxnSpPr/>
      </xdr:nvCxnSpPr>
      <xdr:spPr>
        <a:xfrm>
          <a:off x="2019300" y="1359986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45419</xdr:rowOff>
    </xdr:from>
    <xdr:to>
      <xdr:col>2</xdr:col>
      <xdr:colOff>638175</xdr:colOff>
      <xdr:row>79</xdr:row>
      <xdr:rowOff>55314</xdr:rowOff>
    </xdr:to>
    <xdr:cxnSp macro="">
      <xdr:nvCxnSpPr>
        <xdr:cNvPr id="186" name="直線コネクタ 185"/>
        <xdr:cNvCxnSpPr/>
      </xdr:nvCxnSpPr>
      <xdr:spPr>
        <a:xfrm>
          <a:off x="1130300" y="1358996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114013</xdr:rowOff>
    </xdr:from>
    <xdr:to>
      <xdr:col>6</xdr:col>
      <xdr:colOff>561975</xdr:colOff>
      <xdr:row>79</xdr:row>
      <xdr:rowOff>44163</xdr:rowOff>
    </xdr:to>
    <xdr:sp macro="" textlink="">
      <xdr:nvSpPr>
        <xdr:cNvPr id="196" name="円/楕円 195"/>
        <xdr:cNvSpPr/>
      </xdr:nvSpPr>
      <xdr:spPr>
        <a:xfrm>
          <a:off x="4584700" y="13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28940</xdr:rowOff>
    </xdr:from>
    <xdr:ext cx="469744" cy="259045"/>
    <xdr:sp macro="" textlink="">
      <xdr:nvSpPr>
        <xdr:cNvPr id="197" name="維持補修費該当値テキスト"/>
        <xdr:cNvSpPr txBox="1"/>
      </xdr:nvSpPr>
      <xdr:spPr>
        <a:xfrm>
          <a:off x="4686300" y="134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134097</xdr:rowOff>
    </xdr:from>
    <xdr:to>
      <xdr:col>5</xdr:col>
      <xdr:colOff>409575</xdr:colOff>
      <xdr:row>79</xdr:row>
      <xdr:rowOff>64247</xdr:rowOff>
    </xdr:to>
    <xdr:sp macro="" textlink="">
      <xdr:nvSpPr>
        <xdr:cNvPr id="198" name="円/楕円 197"/>
        <xdr:cNvSpPr/>
      </xdr:nvSpPr>
      <xdr:spPr>
        <a:xfrm>
          <a:off x="3746500" y="135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55374</xdr:rowOff>
    </xdr:from>
    <xdr:ext cx="469744" cy="259045"/>
    <xdr:sp macro="" textlink="">
      <xdr:nvSpPr>
        <xdr:cNvPr id="199" name="テキスト ボックス 198"/>
        <xdr:cNvSpPr txBox="1"/>
      </xdr:nvSpPr>
      <xdr:spPr>
        <a:xfrm>
          <a:off x="3562427" y="1359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5917</xdr:rowOff>
    </xdr:from>
    <xdr:to>
      <xdr:col>4</xdr:col>
      <xdr:colOff>206375</xdr:colOff>
      <xdr:row>79</xdr:row>
      <xdr:rowOff>107517</xdr:rowOff>
    </xdr:to>
    <xdr:sp macro="" textlink="">
      <xdr:nvSpPr>
        <xdr:cNvPr id="200" name="円/楕円 199"/>
        <xdr:cNvSpPr/>
      </xdr:nvSpPr>
      <xdr:spPr>
        <a:xfrm>
          <a:off x="2857500" y="135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98644</xdr:rowOff>
    </xdr:from>
    <xdr:ext cx="469744" cy="259045"/>
    <xdr:sp macro="" textlink="">
      <xdr:nvSpPr>
        <xdr:cNvPr id="201" name="テキスト ボックス 200"/>
        <xdr:cNvSpPr txBox="1"/>
      </xdr:nvSpPr>
      <xdr:spPr>
        <a:xfrm>
          <a:off x="2673427" y="136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4514</xdr:rowOff>
    </xdr:from>
    <xdr:to>
      <xdr:col>3</xdr:col>
      <xdr:colOff>3175</xdr:colOff>
      <xdr:row>79</xdr:row>
      <xdr:rowOff>106114</xdr:rowOff>
    </xdr:to>
    <xdr:sp macro="" textlink="">
      <xdr:nvSpPr>
        <xdr:cNvPr id="202" name="円/楕円 201"/>
        <xdr:cNvSpPr/>
      </xdr:nvSpPr>
      <xdr:spPr>
        <a:xfrm>
          <a:off x="1968500" y="13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97241</xdr:rowOff>
    </xdr:from>
    <xdr:ext cx="469744" cy="259045"/>
    <xdr:sp macro="" textlink="">
      <xdr:nvSpPr>
        <xdr:cNvPr id="203" name="テキスト ボックス 202"/>
        <xdr:cNvSpPr txBox="1"/>
      </xdr:nvSpPr>
      <xdr:spPr>
        <a:xfrm>
          <a:off x="1784427" y="13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166069</xdr:rowOff>
    </xdr:from>
    <xdr:to>
      <xdr:col>1</xdr:col>
      <xdr:colOff>485775</xdr:colOff>
      <xdr:row>79</xdr:row>
      <xdr:rowOff>96219</xdr:rowOff>
    </xdr:to>
    <xdr:sp macro="" textlink="">
      <xdr:nvSpPr>
        <xdr:cNvPr id="204" name="円/楕円 203"/>
        <xdr:cNvSpPr/>
      </xdr:nvSpPr>
      <xdr:spPr>
        <a:xfrm>
          <a:off x="1079500" y="13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87346</xdr:rowOff>
    </xdr:from>
    <xdr:ext cx="469744" cy="259045"/>
    <xdr:sp macro="" textlink="">
      <xdr:nvSpPr>
        <xdr:cNvPr id="205" name="テキスト ボックス 204"/>
        <xdr:cNvSpPr txBox="1"/>
      </xdr:nvSpPr>
      <xdr:spPr>
        <a:xfrm>
          <a:off x="895427" y="1363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25172</xdr:rowOff>
    </xdr:from>
    <xdr:to>
      <xdr:col>6</xdr:col>
      <xdr:colOff>511175</xdr:colOff>
      <xdr:row>97</xdr:row>
      <xdr:rowOff>102814</xdr:rowOff>
    </xdr:to>
    <xdr:cxnSp macro="">
      <xdr:nvCxnSpPr>
        <xdr:cNvPr id="237" name="直線コネクタ 236"/>
        <xdr:cNvCxnSpPr/>
      </xdr:nvCxnSpPr>
      <xdr:spPr>
        <a:xfrm flipV="1">
          <a:off x="3797300" y="16655822"/>
          <a:ext cx="8382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102814</xdr:rowOff>
    </xdr:from>
    <xdr:to>
      <xdr:col>5</xdr:col>
      <xdr:colOff>358775</xdr:colOff>
      <xdr:row>97</xdr:row>
      <xdr:rowOff>135896</xdr:rowOff>
    </xdr:to>
    <xdr:cxnSp macro="">
      <xdr:nvCxnSpPr>
        <xdr:cNvPr id="240" name="直線コネクタ 239"/>
        <xdr:cNvCxnSpPr/>
      </xdr:nvCxnSpPr>
      <xdr:spPr>
        <a:xfrm flipV="1">
          <a:off x="2908300" y="16733464"/>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135896</xdr:rowOff>
    </xdr:from>
    <xdr:to>
      <xdr:col>4</xdr:col>
      <xdr:colOff>155575</xdr:colOff>
      <xdr:row>98</xdr:row>
      <xdr:rowOff>50154</xdr:rowOff>
    </xdr:to>
    <xdr:cxnSp macro="">
      <xdr:nvCxnSpPr>
        <xdr:cNvPr id="243" name="直線コネクタ 242"/>
        <xdr:cNvCxnSpPr/>
      </xdr:nvCxnSpPr>
      <xdr:spPr>
        <a:xfrm flipV="1">
          <a:off x="2019300" y="16766546"/>
          <a:ext cx="8890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50154</xdr:rowOff>
    </xdr:from>
    <xdr:to>
      <xdr:col>2</xdr:col>
      <xdr:colOff>638175</xdr:colOff>
      <xdr:row>98</xdr:row>
      <xdr:rowOff>62743</xdr:rowOff>
    </xdr:to>
    <xdr:cxnSp macro="">
      <xdr:nvCxnSpPr>
        <xdr:cNvPr id="246" name="直線コネクタ 245"/>
        <xdr:cNvCxnSpPr/>
      </xdr:nvCxnSpPr>
      <xdr:spPr>
        <a:xfrm flipV="1">
          <a:off x="1130300" y="16852254"/>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145822</xdr:rowOff>
    </xdr:from>
    <xdr:to>
      <xdr:col>6</xdr:col>
      <xdr:colOff>561975</xdr:colOff>
      <xdr:row>97</xdr:row>
      <xdr:rowOff>75972</xdr:rowOff>
    </xdr:to>
    <xdr:sp macro="" textlink="">
      <xdr:nvSpPr>
        <xdr:cNvPr id="256" name="円/楕円 255"/>
        <xdr:cNvSpPr/>
      </xdr:nvSpPr>
      <xdr:spPr>
        <a:xfrm>
          <a:off x="45847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124249</xdr:rowOff>
    </xdr:from>
    <xdr:ext cx="534377" cy="259045"/>
    <xdr:sp macro="" textlink="">
      <xdr:nvSpPr>
        <xdr:cNvPr id="257" name="扶助費該当値テキスト"/>
        <xdr:cNvSpPr txBox="1"/>
      </xdr:nvSpPr>
      <xdr:spPr>
        <a:xfrm>
          <a:off x="4686300" y="165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52014</xdr:rowOff>
    </xdr:from>
    <xdr:to>
      <xdr:col>5</xdr:col>
      <xdr:colOff>409575</xdr:colOff>
      <xdr:row>97</xdr:row>
      <xdr:rowOff>153614</xdr:rowOff>
    </xdr:to>
    <xdr:sp macro="" textlink="">
      <xdr:nvSpPr>
        <xdr:cNvPr id="258" name="円/楕円 257"/>
        <xdr:cNvSpPr/>
      </xdr:nvSpPr>
      <xdr:spPr>
        <a:xfrm>
          <a:off x="3746500" y="16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144741</xdr:rowOff>
    </xdr:from>
    <xdr:ext cx="534377" cy="259045"/>
    <xdr:sp macro="" textlink="">
      <xdr:nvSpPr>
        <xdr:cNvPr id="259" name="テキスト ボックス 258"/>
        <xdr:cNvSpPr txBox="1"/>
      </xdr:nvSpPr>
      <xdr:spPr>
        <a:xfrm>
          <a:off x="3530111" y="16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85096</xdr:rowOff>
    </xdr:from>
    <xdr:to>
      <xdr:col>4</xdr:col>
      <xdr:colOff>206375</xdr:colOff>
      <xdr:row>98</xdr:row>
      <xdr:rowOff>15246</xdr:rowOff>
    </xdr:to>
    <xdr:sp macro="" textlink="">
      <xdr:nvSpPr>
        <xdr:cNvPr id="260" name="円/楕円 259"/>
        <xdr:cNvSpPr/>
      </xdr:nvSpPr>
      <xdr:spPr>
        <a:xfrm>
          <a:off x="2857500" y="16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6373</xdr:rowOff>
    </xdr:from>
    <xdr:ext cx="534377" cy="259045"/>
    <xdr:sp macro="" textlink="">
      <xdr:nvSpPr>
        <xdr:cNvPr id="261" name="テキスト ボックス 260"/>
        <xdr:cNvSpPr txBox="1"/>
      </xdr:nvSpPr>
      <xdr:spPr>
        <a:xfrm>
          <a:off x="2641111"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170804</xdr:rowOff>
    </xdr:from>
    <xdr:to>
      <xdr:col>3</xdr:col>
      <xdr:colOff>3175</xdr:colOff>
      <xdr:row>98</xdr:row>
      <xdr:rowOff>100954</xdr:rowOff>
    </xdr:to>
    <xdr:sp macro="" textlink="">
      <xdr:nvSpPr>
        <xdr:cNvPr id="262" name="円/楕円 261"/>
        <xdr:cNvSpPr/>
      </xdr:nvSpPr>
      <xdr:spPr>
        <a:xfrm>
          <a:off x="1968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92081</xdr:rowOff>
    </xdr:from>
    <xdr:ext cx="534377" cy="259045"/>
    <xdr:sp macro="" textlink="">
      <xdr:nvSpPr>
        <xdr:cNvPr id="263" name="テキスト ボックス 262"/>
        <xdr:cNvSpPr txBox="1"/>
      </xdr:nvSpPr>
      <xdr:spPr>
        <a:xfrm>
          <a:off x="1752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11943</xdr:rowOff>
    </xdr:from>
    <xdr:to>
      <xdr:col>1</xdr:col>
      <xdr:colOff>485775</xdr:colOff>
      <xdr:row>98</xdr:row>
      <xdr:rowOff>113543</xdr:rowOff>
    </xdr:to>
    <xdr:sp macro="" textlink="">
      <xdr:nvSpPr>
        <xdr:cNvPr id="264" name="円/楕円 263"/>
        <xdr:cNvSpPr/>
      </xdr:nvSpPr>
      <xdr:spPr>
        <a:xfrm>
          <a:off x="1079500" y="168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104670</xdr:rowOff>
    </xdr:from>
    <xdr:ext cx="534377" cy="259045"/>
    <xdr:sp macro="" textlink="">
      <xdr:nvSpPr>
        <xdr:cNvPr id="265" name="テキスト ボックス 264"/>
        <xdr:cNvSpPr txBox="1"/>
      </xdr:nvSpPr>
      <xdr:spPr>
        <a:xfrm>
          <a:off x="863111" y="169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120741</xdr:rowOff>
    </xdr:from>
    <xdr:to>
      <xdr:col>15</xdr:col>
      <xdr:colOff>180975</xdr:colOff>
      <xdr:row>36</xdr:row>
      <xdr:rowOff>1153</xdr:rowOff>
    </xdr:to>
    <xdr:cxnSp macro="">
      <xdr:nvCxnSpPr>
        <xdr:cNvPr id="294" name="直線コネクタ 293"/>
        <xdr:cNvCxnSpPr/>
      </xdr:nvCxnSpPr>
      <xdr:spPr>
        <a:xfrm>
          <a:off x="9639300" y="5950041"/>
          <a:ext cx="838200" cy="2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5"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120741</xdr:rowOff>
    </xdr:from>
    <xdr:to>
      <xdr:col>14</xdr:col>
      <xdr:colOff>28575</xdr:colOff>
      <xdr:row>35</xdr:row>
      <xdr:rowOff>155073</xdr:rowOff>
    </xdr:to>
    <xdr:cxnSp macro="">
      <xdr:nvCxnSpPr>
        <xdr:cNvPr id="297" name="直線コネクタ 296"/>
        <xdr:cNvCxnSpPr/>
      </xdr:nvCxnSpPr>
      <xdr:spPr>
        <a:xfrm flipV="1">
          <a:off x="8750300" y="5950041"/>
          <a:ext cx="889000" cy="20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9" name="テキスト ボックス 298"/>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155073</xdr:rowOff>
    </xdr:from>
    <xdr:to>
      <xdr:col>12</xdr:col>
      <xdr:colOff>511175</xdr:colOff>
      <xdr:row>36</xdr:row>
      <xdr:rowOff>57027</xdr:rowOff>
    </xdr:to>
    <xdr:cxnSp macro="">
      <xdr:nvCxnSpPr>
        <xdr:cNvPr id="300" name="直線コネクタ 299"/>
        <xdr:cNvCxnSpPr/>
      </xdr:nvCxnSpPr>
      <xdr:spPr>
        <a:xfrm flipV="1">
          <a:off x="7861300" y="6155823"/>
          <a:ext cx="889000" cy="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2" name="テキスト ボックス 301"/>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57027</xdr:rowOff>
    </xdr:from>
    <xdr:to>
      <xdr:col>11</xdr:col>
      <xdr:colOff>307975</xdr:colOff>
      <xdr:row>36</xdr:row>
      <xdr:rowOff>89206</xdr:rowOff>
    </xdr:to>
    <xdr:cxnSp macro="">
      <xdr:nvCxnSpPr>
        <xdr:cNvPr id="303" name="直線コネクタ 302"/>
        <xdr:cNvCxnSpPr/>
      </xdr:nvCxnSpPr>
      <xdr:spPr>
        <a:xfrm flipV="1">
          <a:off x="6972300" y="6229227"/>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5" name="テキスト ボックス 304"/>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7" name="テキスト ボックス 306"/>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121803</xdr:rowOff>
    </xdr:from>
    <xdr:to>
      <xdr:col>15</xdr:col>
      <xdr:colOff>231775</xdr:colOff>
      <xdr:row>36</xdr:row>
      <xdr:rowOff>51953</xdr:rowOff>
    </xdr:to>
    <xdr:sp macro="" textlink="">
      <xdr:nvSpPr>
        <xdr:cNvPr id="313" name="円/楕円 312"/>
        <xdr:cNvSpPr/>
      </xdr:nvSpPr>
      <xdr:spPr>
        <a:xfrm>
          <a:off x="10426700" y="61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144680</xdr:rowOff>
    </xdr:from>
    <xdr:ext cx="599010" cy="259045"/>
    <xdr:sp macro="" textlink="">
      <xdr:nvSpPr>
        <xdr:cNvPr id="314" name="補助費等該当値テキスト"/>
        <xdr:cNvSpPr txBox="1"/>
      </xdr:nvSpPr>
      <xdr:spPr>
        <a:xfrm>
          <a:off x="10528300" y="59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69941</xdr:rowOff>
    </xdr:from>
    <xdr:to>
      <xdr:col>14</xdr:col>
      <xdr:colOff>79375</xdr:colOff>
      <xdr:row>35</xdr:row>
      <xdr:rowOff>91</xdr:rowOff>
    </xdr:to>
    <xdr:sp macro="" textlink="">
      <xdr:nvSpPr>
        <xdr:cNvPr id="315" name="円/楕円 314"/>
        <xdr:cNvSpPr/>
      </xdr:nvSpPr>
      <xdr:spPr>
        <a:xfrm>
          <a:off x="9588500" y="58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16618</xdr:rowOff>
    </xdr:from>
    <xdr:ext cx="599010" cy="259045"/>
    <xdr:sp macro="" textlink="">
      <xdr:nvSpPr>
        <xdr:cNvPr id="316" name="テキスト ボックス 315"/>
        <xdr:cNvSpPr txBox="1"/>
      </xdr:nvSpPr>
      <xdr:spPr>
        <a:xfrm>
          <a:off x="9339794" y="567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104273</xdr:rowOff>
    </xdr:from>
    <xdr:to>
      <xdr:col>12</xdr:col>
      <xdr:colOff>561975</xdr:colOff>
      <xdr:row>36</xdr:row>
      <xdr:rowOff>34423</xdr:rowOff>
    </xdr:to>
    <xdr:sp macro="" textlink="">
      <xdr:nvSpPr>
        <xdr:cNvPr id="317" name="円/楕円 316"/>
        <xdr:cNvSpPr/>
      </xdr:nvSpPr>
      <xdr:spPr>
        <a:xfrm>
          <a:off x="8699500" y="61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50950</xdr:rowOff>
    </xdr:from>
    <xdr:ext cx="599010" cy="259045"/>
    <xdr:sp macro="" textlink="">
      <xdr:nvSpPr>
        <xdr:cNvPr id="318" name="テキスト ボックス 317"/>
        <xdr:cNvSpPr txBox="1"/>
      </xdr:nvSpPr>
      <xdr:spPr>
        <a:xfrm>
          <a:off x="8450794" y="588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6227</xdr:rowOff>
    </xdr:from>
    <xdr:to>
      <xdr:col>11</xdr:col>
      <xdr:colOff>358775</xdr:colOff>
      <xdr:row>36</xdr:row>
      <xdr:rowOff>107827</xdr:rowOff>
    </xdr:to>
    <xdr:sp macro="" textlink="">
      <xdr:nvSpPr>
        <xdr:cNvPr id="319" name="円/楕円 318"/>
        <xdr:cNvSpPr/>
      </xdr:nvSpPr>
      <xdr:spPr>
        <a:xfrm>
          <a:off x="7810500" y="6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124354</xdr:rowOff>
    </xdr:from>
    <xdr:ext cx="599010" cy="259045"/>
    <xdr:sp macro="" textlink="">
      <xdr:nvSpPr>
        <xdr:cNvPr id="320" name="テキスト ボックス 319"/>
        <xdr:cNvSpPr txBox="1"/>
      </xdr:nvSpPr>
      <xdr:spPr>
        <a:xfrm>
          <a:off x="7561794" y="595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38406</xdr:rowOff>
    </xdr:from>
    <xdr:to>
      <xdr:col>10</xdr:col>
      <xdr:colOff>155575</xdr:colOff>
      <xdr:row>36</xdr:row>
      <xdr:rowOff>140006</xdr:rowOff>
    </xdr:to>
    <xdr:sp macro="" textlink="">
      <xdr:nvSpPr>
        <xdr:cNvPr id="321" name="円/楕円 320"/>
        <xdr:cNvSpPr/>
      </xdr:nvSpPr>
      <xdr:spPr>
        <a:xfrm>
          <a:off x="6921500" y="62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156533</xdr:rowOff>
    </xdr:from>
    <xdr:ext cx="599010" cy="259045"/>
    <xdr:sp macro="" textlink="">
      <xdr:nvSpPr>
        <xdr:cNvPr id="322" name="テキスト ボックス 321"/>
        <xdr:cNvSpPr txBox="1"/>
      </xdr:nvSpPr>
      <xdr:spPr>
        <a:xfrm>
          <a:off x="6672794" y="598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101419</xdr:rowOff>
    </xdr:from>
    <xdr:to>
      <xdr:col>15</xdr:col>
      <xdr:colOff>180975</xdr:colOff>
      <xdr:row>58</xdr:row>
      <xdr:rowOff>104430</xdr:rowOff>
    </xdr:to>
    <xdr:cxnSp macro="">
      <xdr:nvCxnSpPr>
        <xdr:cNvPr id="353" name="直線コネクタ 352"/>
        <xdr:cNvCxnSpPr/>
      </xdr:nvCxnSpPr>
      <xdr:spPr>
        <a:xfrm flipV="1">
          <a:off x="9639300" y="10045519"/>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21971</xdr:rowOff>
    </xdr:from>
    <xdr:to>
      <xdr:col>14</xdr:col>
      <xdr:colOff>28575</xdr:colOff>
      <xdr:row>58</xdr:row>
      <xdr:rowOff>104430</xdr:rowOff>
    </xdr:to>
    <xdr:cxnSp macro="">
      <xdr:nvCxnSpPr>
        <xdr:cNvPr id="356" name="直線コネクタ 355"/>
        <xdr:cNvCxnSpPr/>
      </xdr:nvCxnSpPr>
      <xdr:spPr>
        <a:xfrm>
          <a:off x="8750300" y="9966071"/>
          <a:ext cx="889000" cy="8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21971</xdr:rowOff>
    </xdr:from>
    <xdr:to>
      <xdr:col>12</xdr:col>
      <xdr:colOff>511175</xdr:colOff>
      <xdr:row>58</xdr:row>
      <xdr:rowOff>35154</xdr:rowOff>
    </xdr:to>
    <xdr:cxnSp macro="">
      <xdr:nvCxnSpPr>
        <xdr:cNvPr id="359" name="直線コネクタ 358"/>
        <xdr:cNvCxnSpPr/>
      </xdr:nvCxnSpPr>
      <xdr:spPr>
        <a:xfrm flipV="1">
          <a:off x="7861300" y="996607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35154</xdr:rowOff>
    </xdr:from>
    <xdr:to>
      <xdr:col>11</xdr:col>
      <xdr:colOff>307975</xdr:colOff>
      <xdr:row>59</xdr:row>
      <xdr:rowOff>10953</xdr:rowOff>
    </xdr:to>
    <xdr:cxnSp macro="">
      <xdr:nvCxnSpPr>
        <xdr:cNvPr id="362" name="直線コネクタ 361"/>
        <xdr:cNvCxnSpPr/>
      </xdr:nvCxnSpPr>
      <xdr:spPr>
        <a:xfrm flipV="1">
          <a:off x="6972300" y="9979254"/>
          <a:ext cx="889000" cy="14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50619</xdr:rowOff>
    </xdr:from>
    <xdr:to>
      <xdr:col>15</xdr:col>
      <xdr:colOff>231775</xdr:colOff>
      <xdr:row>58</xdr:row>
      <xdr:rowOff>152219</xdr:rowOff>
    </xdr:to>
    <xdr:sp macro="" textlink="">
      <xdr:nvSpPr>
        <xdr:cNvPr id="372" name="円/楕円 371"/>
        <xdr:cNvSpPr/>
      </xdr:nvSpPr>
      <xdr:spPr>
        <a:xfrm>
          <a:off x="10426700" y="99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29046</xdr:rowOff>
    </xdr:from>
    <xdr:ext cx="534377" cy="259045"/>
    <xdr:sp macro="" textlink="">
      <xdr:nvSpPr>
        <xdr:cNvPr id="373" name="普通建設事業費該当値テキスト"/>
        <xdr:cNvSpPr txBox="1"/>
      </xdr:nvSpPr>
      <xdr:spPr>
        <a:xfrm>
          <a:off x="10528300" y="99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53630</xdr:rowOff>
    </xdr:from>
    <xdr:to>
      <xdr:col>14</xdr:col>
      <xdr:colOff>79375</xdr:colOff>
      <xdr:row>58</xdr:row>
      <xdr:rowOff>155230</xdr:rowOff>
    </xdr:to>
    <xdr:sp macro="" textlink="">
      <xdr:nvSpPr>
        <xdr:cNvPr id="374" name="円/楕円 373"/>
        <xdr:cNvSpPr/>
      </xdr:nvSpPr>
      <xdr:spPr>
        <a:xfrm>
          <a:off x="9588500" y="9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146357</xdr:rowOff>
    </xdr:from>
    <xdr:ext cx="534377" cy="259045"/>
    <xdr:sp macro="" textlink="">
      <xdr:nvSpPr>
        <xdr:cNvPr id="375" name="テキスト ボックス 374"/>
        <xdr:cNvSpPr txBox="1"/>
      </xdr:nvSpPr>
      <xdr:spPr>
        <a:xfrm>
          <a:off x="9372111" y="100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142621</xdr:rowOff>
    </xdr:from>
    <xdr:to>
      <xdr:col>12</xdr:col>
      <xdr:colOff>561975</xdr:colOff>
      <xdr:row>58</xdr:row>
      <xdr:rowOff>72771</xdr:rowOff>
    </xdr:to>
    <xdr:sp macro="" textlink="">
      <xdr:nvSpPr>
        <xdr:cNvPr id="376" name="円/楕円 375"/>
        <xdr:cNvSpPr/>
      </xdr:nvSpPr>
      <xdr:spPr>
        <a:xfrm>
          <a:off x="8699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63898</xdr:rowOff>
    </xdr:from>
    <xdr:ext cx="534377" cy="259045"/>
    <xdr:sp macro="" textlink="">
      <xdr:nvSpPr>
        <xdr:cNvPr id="377" name="テキスト ボックス 376"/>
        <xdr:cNvSpPr txBox="1"/>
      </xdr:nvSpPr>
      <xdr:spPr>
        <a:xfrm>
          <a:off x="8483111" y="10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155804</xdr:rowOff>
    </xdr:from>
    <xdr:to>
      <xdr:col>11</xdr:col>
      <xdr:colOff>358775</xdr:colOff>
      <xdr:row>58</xdr:row>
      <xdr:rowOff>85954</xdr:rowOff>
    </xdr:to>
    <xdr:sp macro="" textlink="">
      <xdr:nvSpPr>
        <xdr:cNvPr id="378" name="円/楕円 377"/>
        <xdr:cNvSpPr/>
      </xdr:nvSpPr>
      <xdr:spPr>
        <a:xfrm>
          <a:off x="7810500" y="9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77081</xdr:rowOff>
    </xdr:from>
    <xdr:ext cx="534377" cy="259045"/>
    <xdr:sp macro="" textlink="">
      <xdr:nvSpPr>
        <xdr:cNvPr id="379" name="テキスト ボックス 378"/>
        <xdr:cNvSpPr txBox="1"/>
      </xdr:nvSpPr>
      <xdr:spPr>
        <a:xfrm>
          <a:off x="7594111" y="100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131603</xdr:rowOff>
    </xdr:from>
    <xdr:to>
      <xdr:col>10</xdr:col>
      <xdr:colOff>155575</xdr:colOff>
      <xdr:row>59</xdr:row>
      <xdr:rowOff>61753</xdr:rowOff>
    </xdr:to>
    <xdr:sp macro="" textlink="">
      <xdr:nvSpPr>
        <xdr:cNvPr id="380" name="円/楕円 379"/>
        <xdr:cNvSpPr/>
      </xdr:nvSpPr>
      <xdr:spPr>
        <a:xfrm>
          <a:off x="6921500" y="100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52880</xdr:rowOff>
    </xdr:from>
    <xdr:ext cx="534377" cy="259045"/>
    <xdr:sp macro="" textlink="">
      <xdr:nvSpPr>
        <xdr:cNvPr id="381" name="テキスト ボックス 380"/>
        <xdr:cNvSpPr txBox="1"/>
      </xdr:nvSpPr>
      <xdr:spPr>
        <a:xfrm>
          <a:off x="6705111" y="101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127836</xdr:rowOff>
    </xdr:from>
    <xdr:to>
      <xdr:col>15</xdr:col>
      <xdr:colOff>180975</xdr:colOff>
      <xdr:row>78</xdr:row>
      <xdr:rowOff>78687</xdr:rowOff>
    </xdr:to>
    <xdr:cxnSp macro="">
      <xdr:nvCxnSpPr>
        <xdr:cNvPr id="408" name="直線コネクタ 407"/>
        <xdr:cNvCxnSpPr/>
      </xdr:nvCxnSpPr>
      <xdr:spPr>
        <a:xfrm>
          <a:off x="9639300" y="13329486"/>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127836</xdr:rowOff>
    </xdr:from>
    <xdr:to>
      <xdr:col>14</xdr:col>
      <xdr:colOff>28575</xdr:colOff>
      <xdr:row>78</xdr:row>
      <xdr:rowOff>54697</xdr:rowOff>
    </xdr:to>
    <xdr:cxnSp macro="">
      <xdr:nvCxnSpPr>
        <xdr:cNvPr id="411" name="直線コネクタ 410"/>
        <xdr:cNvCxnSpPr/>
      </xdr:nvCxnSpPr>
      <xdr:spPr>
        <a:xfrm flipV="1">
          <a:off x="8750300" y="13329486"/>
          <a:ext cx="889000" cy="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27887</xdr:rowOff>
    </xdr:from>
    <xdr:to>
      <xdr:col>15</xdr:col>
      <xdr:colOff>231775</xdr:colOff>
      <xdr:row>78</xdr:row>
      <xdr:rowOff>129487</xdr:rowOff>
    </xdr:to>
    <xdr:sp macro="" textlink="">
      <xdr:nvSpPr>
        <xdr:cNvPr id="421" name="円/楕円 420"/>
        <xdr:cNvSpPr/>
      </xdr:nvSpPr>
      <xdr:spPr>
        <a:xfrm>
          <a:off x="104267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114264</xdr:rowOff>
    </xdr:from>
    <xdr:ext cx="534377" cy="259045"/>
    <xdr:sp macro="" textlink="">
      <xdr:nvSpPr>
        <xdr:cNvPr id="422" name="普通建設事業費 （ うち新規整備　）該当値テキスト"/>
        <xdr:cNvSpPr txBox="1"/>
      </xdr:nvSpPr>
      <xdr:spPr>
        <a:xfrm>
          <a:off x="10528300" y="1331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77036</xdr:rowOff>
    </xdr:from>
    <xdr:to>
      <xdr:col>14</xdr:col>
      <xdr:colOff>79375</xdr:colOff>
      <xdr:row>78</xdr:row>
      <xdr:rowOff>7186</xdr:rowOff>
    </xdr:to>
    <xdr:sp macro="" textlink="">
      <xdr:nvSpPr>
        <xdr:cNvPr id="423" name="円/楕円 422"/>
        <xdr:cNvSpPr/>
      </xdr:nvSpPr>
      <xdr:spPr>
        <a:xfrm>
          <a:off x="95885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169763</xdr:rowOff>
    </xdr:from>
    <xdr:ext cx="534377" cy="259045"/>
    <xdr:sp macro="" textlink="">
      <xdr:nvSpPr>
        <xdr:cNvPr id="424" name="テキスト ボックス 423"/>
        <xdr:cNvSpPr txBox="1"/>
      </xdr:nvSpPr>
      <xdr:spPr>
        <a:xfrm>
          <a:off x="9372111" y="1337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3897</xdr:rowOff>
    </xdr:from>
    <xdr:to>
      <xdr:col>12</xdr:col>
      <xdr:colOff>561975</xdr:colOff>
      <xdr:row>78</xdr:row>
      <xdr:rowOff>105497</xdr:rowOff>
    </xdr:to>
    <xdr:sp macro="" textlink="">
      <xdr:nvSpPr>
        <xdr:cNvPr id="425" name="円/楕円 424"/>
        <xdr:cNvSpPr/>
      </xdr:nvSpPr>
      <xdr:spPr>
        <a:xfrm>
          <a:off x="8699500" y="133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96624</xdr:rowOff>
    </xdr:from>
    <xdr:ext cx="534377" cy="259045"/>
    <xdr:sp macro="" textlink="">
      <xdr:nvSpPr>
        <xdr:cNvPr id="426" name="テキスト ボックス 425"/>
        <xdr:cNvSpPr txBox="1"/>
      </xdr:nvSpPr>
      <xdr:spPr>
        <a:xfrm>
          <a:off x="8483111" y="134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3719</xdr:rowOff>
    </xdr:from>
    <xdr:to>
      <xdr:col>15</xdr:col>
      <xdr:colOff>180975</xdr:colOff>
      <xdr:row>98</xdr:row>
      <xdr:rowOff>102643</xdr:rowOff>
    </xdr:to>
    <xdr:cxnSp macro="">
      <xdr:nvCxnSpPr>
        <xdr:cNvPr id="453" name="直線コネクタ 452"/>
        <xdr:cNvCxnSpPr/>
      </xdr:nvCxnSpPr>
      <xdr:spPr>
        <a:xfrm flipV="1">
          <a:off x="9639300" y="16805819"/>
          <a:ext cx="838200" cy="9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99919</xdr:rowOff>
    </xdr:from>
    <xdr:to>
      <xdr:col>14</xdr:col>
      <xdr:colOff>28575</xdr:colOff>
      <xdr:row>98</xdr:row>
      <xdr:rowOff>102643</xdr:rowOff>
    </xdr:to>
    <xdr:cxnSp macro="">
      <xdr:nvCxnSpPr>
        <xdr:cNvPr id="456" name="直線コネクタ 455"/>
        <xdr:cNvCxnSpPr/>
      </xdr:nvCxnSpPr>
      <xdr:spPr>
        <a:xfrm>
          <a:off x="8750300" y="16902019"/>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124369</xdr:rowOff>
    </xdr:from>
    <xdr:to>
      <xdr:col>15</xdr:col>
      <xdr:colOff>231775</xdr:colOff>
      <xdr:row>98</xdr:row>
      <xdr:rowOff>54519</xdr:rowOff>
    </xdr:to>
    <xdr:sp macro="" textlink="">
      <xdr:nvSpPr>
        <xdr:cNvPr id="466" name="円/楕円 465"/>
        <xdr:cNvSpPr/>
      </xdr:nvSpPr>
      <xdr:spPr>
        <a:xfrm>
          <a:off x="10426700" y="167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102796</xdr:rowOff>
    </xdr:from>
    <xdr:ext cx="534377" cy="259045"/>
    <xdr:sp macro="" textlink="">
      <xdr:nvSpPr>
        <xdr:cNvPr id="467" name="普通建設事業費 （ うち更新整備　）該当値テキスト"/>
        <xdr:cNvSpPr txBox="1"/>
      </xdr:nvSpPr>
      <xdr:spPr>
        <a:xfrm>
          <a:off x="10528300" y="1673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51843</xdr:rowOff>
    </xdr:from>
    <xdr:to>
      <xdr:col>14</xdr:col>
      <xdr:colOff>79375</xdr:colOff>
      <xdr:row>98</xdr:row>
      <xdr:rowOff>153443</xdr:rowOff>
    </xdr:to>
    <xdr:sp macro="" textlink="">
      <xdr:nvSpPr>
        <xdr:cNvPr id="468" name="円/楕円 467"/>
        <xdr:cNvSpPr/>
      </xdr:nvSpPr>
      <xdr:spPr>
        <a:xfrm>
          <a:off x="9588500" y="16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144570</xdr:rowOff>
    </xdr:from>
    <xdr:ext cx="469744" cy="259045"/>
    <xdr:sp macro="" textlink="">
      <xdr:nvSpPr>
        <xdr:cNvPr id="469" name="テキスト ボックス 468"/>
        <xdr:cNvSpPr txBox="1"/>
      </xdr:nvSpPr>
      <xdr:spPr>
        <a:xfrm>
          <a:off x="9404427" y="169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49119</xdr:rowOff>
    </xdr:from>
    <xdr:to>
      <xdr:col>12</xdr:col>
      <xdr:colOff>561975</xdr:colOff>
      <xdr:row>98</xdr:row>
      <xdr:rowOff>150719</xdr:rowOff>
    </xdr:to>
    <xdr:sp macro="" textlink="">
      <xdr:nvSpPr>
        <xdr:cNvPr id="470" name="円/楕円 469"/>
        <xdr:cNvSpPr/>
      </xdr:nvSpPr>
      <xdr:spPr>
        <a:xfrm>
          <a:off x="8699500" y="16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141846</xdr:rowOff>
    </xdr:from>
    <xdr:ext cx="469744" cy="259045"/>
    <xdr:sp macro="" textlink="">
      <xdr:nvSpPr>
        <xdr:cNvPr id="471" name="テキスト ボックス 470"/>
        <xdr:cNvSpPr txBox="1"/>
      </xdr:nvSpPr>
      <xdr:spPr>
        <a:xfrm>
          <a:off x="8515427" y="169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29578</xdr:rowOff>
    </xdr:from>
    <xdr:to>
      <xdr:col>23</xdr:col>
      <xdr:colOff>517525</xdr:colOff>
      <xdr:row>39</xdr:row>
      <xdr:rowOff>37084</xdr:rowOff>
    </xdr:to>
    <xdr:cxnSp macro="">
      <xdr:nvCxnSpPr>
        <xdr:cNvPr id="500" name="直線コネクタ 499"/>
        <xdr:cNvCxnSpPr/>
      </xdr:nvCxnSpPr>
      <xdr:spPr>
        <a:xfrm flipV="1">
          <a:off x="15481300" y="6716128"/>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129959</xdr:rowOff>
    </xdr:from>
    <xdr:to>
      <xdr:col>22</xdr:col>
      <xdr:colOff>365125</xdr:colOff>
      <xdr:row>39</xdr:row>
      <xdr:rowOff>37084</xdr:rowOff>
    </xdr:to>
    <xdr:cxnSp macro="">
      <xdr:nvCxnSpPr>
        <xdr:cNvPr id="503" name="直線コネクタ 502"/>
        <xdr:cNvCxnSpPr/>
      </xdr:nvCxnSpPr>
      <xdr:spPr>
        <a:xfrm>
          <a:off x="14592300" y="6645059"/>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127648</xdr:rowOff>
    </xdr:from>
    <xdr:to>
      <xdr:col>21</xdr:col>
      <xdr:colOff>161925</xdr:colOff>
      <xdr:row>38</xdr:row>
      <xdr:rowOff>129959</xdr:rowOff>
    </xdr:to>
    <xdr:cxnSp macro="">
      <xdr:nvCxnSpPr>
        <xdr:cNvPr id="506" name="直線コネクタ 505"/>
        <xdr:cNvCxnSpPr/>
      </xdr:nvCxnSpPr>
      <xdr:spPr>
        <a:xfrm>
          <a:off x="13703300" y="6642748"/>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127648</xdr:rowOff>
    </xdr:from>
    <xdr:to>
      <xdr:col>19</xdr:col>
      <xdr:colOff>644525</xdr:colOff>
      <xdr:row>39</xdr:row>
      <xdr:rowOff>13906</xdr:rowOff>
    </xdr:to>
    <xdr:cxnSp macro="">
      <xdr:nvCxnSpPr>
        <xdr:cNvPr id="509" name="直線コネクタ 508"/>
        <xdr:cNvCxnSpPr/>
      </xdr:nvCxnSpPr>
      <xdr:spPr>
        <a:xfrm flipV="1">
          <a:off x="12814300" y="6642748"/>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150228</xdr:rowOff>
    </xdr:from>
    <xdr:to>
      <xdr:col>23</xdr:col>
      <xdr:colOff>568325</xdr:colOff>
      <xdr:row>39</xdr:row>
      <xdr:rowOff>80378</xdr:rowOff>
    </xdr:to>
    <xdr:sp macro="" textlink="">
      <xdr:nvSpPr>
        <xdr:cNvPr id="519" name="円/楕円 518"/>
        <xdr:cNvSpPr/>
      </xdr:nvSpPr>
      <xdr:spPr>
        <a:xfrm>
          <a:off x="16268700" y="66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65155</xdr:rowOff>
    </xdr:from>
    <xdr:ext cx="469744" cy="259045"/>
    <xdr:sp macro="" textlink="">
      <xdr:nvSpPr>
        <xdr:cNvPr id="520" name="災害復旧事業費該当値テキスト"/>
        <xdr:cNvSpPr txBox="1"/>
      </xdr:nvSpPr>
      <xdr:spPr>
        <a:xfrm>
          <a:off x="16370300" y="658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157734</xdr:rowOff>
    </xdr:from>
    <xdr:to>
      <xdr:col>22</xdr:col>
      <xdr:colOff>415925</xdr:colOff>
      <xdr:row>39</xdr:row>
      <xdr:rowOff>87884</xdr:rowOff>
    </xdr:to>
    <xdr:sp macro="" textlink="">
      <xdr:nvSpPr>
        <xdr:cNvPr id="521" name="円/楕円 520"/>
        <xdr:cNvSpPr/>
      </xdr:nvSpPr>
      <xdr:spPr>
        <a:xfrm>
          <a:off x="154305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79011</xdr:rowOff>
    </xdr:from>
    <xdr:ext cx="378565" cy="259045"/>
    <xdr:sp macro="" textlink="">
      <xdr:nvSpPr>
        <xdr:cNvPr id="522" name="テキスト ボックス 521"/>
        <xdr:cNvSpPr txBox="1"/>
      </xdr:nvSpPr>
      <xdr:spPr>
        <a:xfrm>
          <a:off x="15292017" y="67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79159</xdr:rowOff>
    </xdr:from>
    <xdr:to>
      <xdr:col>21</xdr:col>
      <xdr:colOff>212725</xdr:colOff>
      <xdr:row>39</xdr:row>
      <xdr:rowOff>9309</xdr:rowOff>
    </xdr:to>
    <xdr:sp macro="" textlink="">
      <xdr:nvSpPr>
        <xdr:cNvPr id="523" name="円/楕円 522"/>
        <xdr:cNvSpPr/>
      </xdr:nvSpPr>
      <xdr:spPr>
        <a:xfrm>
          <a:off x="14541500" y="65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436</xdr:rowOff>
    </xdr:from>
    <xdr:ext cx="469744" cy="259045"/>
    <xdr:sp macro="" textlink="">
      <xdr:nvSpPr>
        <xdr:cNvPr id="524" name="テキスト ボックス 523"/>
        <xdr:cNvSpPr txBox="1"/>
      </xdr:nvSpPr>
      <xdr:spPr>
        <a:xfrm>
          <a:off x="14357427" y="668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76848</xdr:rowOff>
    </xdr:from>
    <xdr:to>
      <xdr:col>20</xdr:col>
      <xdr:colOff>9525</xdr:colOff>
      <xdr:row>39</xdr:row>
      <xdr:rowOff>6998</xdr:rowOff>
    </xdr:to>
    <xdr:sp macro="" textlink="">
      <xdr:nvSpPr>
        <xdr:cNvPr id="525" name="円/楕円 524"/>
        <xdr:cNvSpPr/>
      </xdr:nvSpPr>
      <xdr:spPr>
        <a:xfrm>
          <a:off x="13652500" y="65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169575</xdr:rowOff>
    </xdr:from>
    <xdr:ext cx="469744" cy="259045"/>
    <xdr:sp macro="" textlink="">
      <xdr:nvSpPr>
        <xdr:cNvPr id="526" name="テキスト ボックス 525"/>
        <xdr:cNvSpPr txBox="1"/>
      </xdr:nvSpPr>
      <xdr:spPr>
        <a:xfrm>
          <a:off x="13468427" y="66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134556</xdr:rowOff>
    </xdr:from>
    <xdr:to>
      <xdr:col>18</xdr:col>
      <xdr:colOff>492125</xdr:colOff>
      <xdr:row>39</xdr:row>
      <xdr:rowOff>64706</xdr:rowOff>
    </xdr:to>
    <xdr:sp macro="" textlink="">
      <xdr:nvSpPr>
        <xdr:cNvPr id="527" name="円/楕円 526"/>
        <xdr:cNvSpPr/>
      </xdr:nvSpPr>
      <xdr:spPr>
        <a:xfrm>
          <a:off x="12763500" y="66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55833</xdr:rowOff>
    </xdr:from>
    <xdr:ext cx="469744" cy="259045"/>
    <xdr:sp macro="" textlink="">
      <xdr:nvSpPr>
        <xdr:cNvPr id="528" name="テキスト ボックス 527"/>
        <xdr:cNvSpPr txBox="1"/>
      </xdr:nvSpPr>
      <xdr:spPr>
        <a:xfrm>
          <a:off x="12579427" y="67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133848</xdr:rowOff>
    </xdr:from>
    <xdr:to>
      <xdr:col>23</xdr:col>
      <xdr:colOff>517525</xdr:colOff>
      <xdr:row>75</xdr:row>
      <xdr:rowOff>150788</xdr:rowOff>
    </xdr:to>
    <xdr:cxnSp macro="">
      <xdr:nvCxnSpPr>
        <xdr:cNvPr id="602" name="直線コネクタ 601"/>
        <xdr:cNvCxnSpPr/>
      </xdr:nvCxnSpPr>
      <xdr:spPr>
        <a:xfrm>
          <a:off x="15481300" y="1299259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118983</xdr:rowOff>
    </xdr:from>
    <xdr:to>
      <xdr:col>22</xdr:col>
      <xdr:colOff>365125</xdr:colOff>
      <xdr:row>75</xdr:row>
      <xdr:rowOff>133848</xdr:rowOff>
    </xdr:to>
    <xdr:cxnSp macro="">
      <xdr:nvCxnSpPr>
        <xdr:cNvPr id="605" name="直線コネクタ 604"/>
        <xdr:cNvCxnSpPr/>
      </xdr:nvCxnSpPr>
      <xdr:spPr>
        <a:xfrm>
          <a:off x="14592300" y="12977733"/>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7" name="テキスト ボックス 606"/>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101375</xdr:rowOff>
    </xdr:from>
    <xdr:to>
      <xdr:col>21</xdr:col>
      <xdr:colOff>161925</xdr:colOff>
      <xdr:row>75</xdr:row>
      <xdr:rowOff>118983</xdr:rowOff>
    </xdr:to>
    <xdr:cxnSp macro="">
      <xdr:nvCxnSpPr>
        <xdr:cNvPr id="608" name="直線コネクタ 607"/>
        <xdr:cNvCxnSpPr/>
      </xdr:nvCxnSpPr>
      <xdr:spPr>
        <a:xfrm>
          <a:off x="13703300" y="12960125"/>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10" name="テキスト ボックス 609"/>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101375</xdr:rowOff>
    </xdr:from>
    <xdr:to>
      <xdr:col>19</xdr:col>
      <xdr:colOff>644525</xdr:colOff>
      <xdr:row>75</xdr:row>
      <xdr:rowOff>137551</xdr:rowOff>
    </xdr:to>
    <xdr:cxnSp macro="">
      <xdr:nvCxnSpPr>
        <xdr:cNvPr id="611" name="直線コネクタ 610"/>
        <xdr:cNvCxnSpPr/>
      </xdr:nvCxnSpPr>
      <xdr:spPr>
        <a:xfrm flipV="1">
          <a:off x="12814300" y="12960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3" name="テキスト ボックス 612"/>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99987</xdr:rowOff>
    </xdr:from>
    <xdr:to>
      <xdr:col>23</xdr:col>
      <xdr:colOff>568325</xdr:colOff>
      <xdr:row>76</xdr:row>
      <xdr:rowOff>30138</xdr:rowOff>
    </xdr:to>
    <xdr:sp macro="" textlink="">
      <xdr:nvSpPr>
        <xdr:cNvPr id="621" name="円/楕円 620"/>
        <xdr:cNvSpPr/>
      </xdr:nvSpPr>
      <xdr:spPr>
        <a:xfrm>
          <a:off x="162687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78414</xdr:rowOff>
    </xdr:from>
    <xdr:ext cx="534377" cy="259045"/>
    <xdr:sp macro="" textlink="">
      <xdr:nvSpPr>
        <xdr:cNvPr id="622" name="公債費該当値テキスト"/>
        <xdr:cNvSpPr txBox="1"/>
      </xdr:nvSpPr>
      <xdr:spPr>
        <a:xfrm>
          <a:off x="16370300" y="129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83048</xdr:rowOff>
    </xdr:from>
    <xdr:to>
      <xdr:col>22</xdr:col>
      <xdr:colOff>415925</xdr:colOff>
      <xdr:row>76</xdr:row>
      <xdr:rowOff>13198</xdr:rowOff>
    </xdr:to>
    <xdr:sp macro="" textlink="">
      <xdr:nvSpPr>
        <xdr:cNvPr id="623" name="円/楕円 622"/>
        <xdr:cNvSpPr/>
      </xdr:nvSpPr>
      <xdr:spPr>
        <a:xfrm>
          <a:off x="154305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29725</xdr:rowOff>
    </xdr:from>
    <xdr:ext cx="534377" cy="259045"/>
    <xdr:sp macro="" textlink="">
      <xdr:nvSpPr>
        <xdr:cNvPr id="624" name="テキスト ボックス 623"/>
        <xdr:cNvSpPr txBox="1"/>
      </xdr:nvSpPr>
      <xdr:spPr>
        <a:xfrm>
          <a:off x="15214111" y="127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68183</xdr:rowOff>
    </xdr:from>
    <xdr:to>
      <xdr:col>21</xdr:col>
      <xdr:colOff>212725</xdr:colOff>
      <xdr:row>75</xdr:row>
      <xdr:rowOff>169783</xdr:rowOff>
    </xdr:to>
    <xdr:sp macro="" textlink="">
      <xdr:nvSpPr>
        <xdr:cNvPr id="625" name="円/楕円 624"/>
        <xdr:cNvSpPr/>
      </xdr:nvSpPr>
      <xdr:spPr>
        <a:xfrm>
          <a:off x="14541500" y="12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14860</xdr:rowOff>
    </xdr:from>
    <xdr:ext cx="534377" cy="259045"/>
    <xdr:sp macro="" textlink="">
      <xdr:nvSpPr>
        <xdr:cNvPr id="626" name="テキスト ボックス 625"/>
        <xdr:cNvSpPr txBox="1"/>
      </xdr:nvSpPr>
      <xdr:spPr>
        <a:xfrm>
          <a:off x="14325111" y="127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50575</xdr:rowOff>
    </xdr:from>
    <xdr:to>
      <xdr:col>20</xdr:col>
      <xdr:colOff>9525</xdr:colOff>
      <xdr:row>75</xdr:row>
      <xdr:rowOff>152175</xdr:rowOff>
    </xdr:to>
    <xdr:sp macro="" textlink="">
      <xdr:nvSpPr>
        <xdr:cNvPr id="627" name="円/楕円 626"/>
        <xdr:cNvSpPr/>
      </xdr:nvSpPr>
      <xdr:spPr>
        <a:xfrm>
          <a:off x="13652500" y="129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168702</xdr:rowOff>
    </xdr:from>
    <xdr:ext cx="534377" cy="259045"/>
    <xdr:sp macro="" textlink="">
      <xdr:nvSpPr>
        <xdr:cNvPr id="628" name="テキスト ボックス 627"/>
        <xdr:cNvSpPr txBox="1"/>
      </xdr:nvSpPr>
      <xdr:spPr>
        <a:xfrm>
          <a:off x="13436111" y="126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86751</xdr:rowOff>
    </xdr:from>
    <xdr:to>
      <xdr:col>18</xdr:col>
      <xdr:colOff>492125</xdr:colOff>
      <xdr:row>76</xdr:row>
      <xdr:rowOff>16901</xdr:rowOff>
    </xdr:to>
    <xdr:sp macro="" textlink="">
      <xdr:nvSpPr>
        <xdr:cNvPr id="629" name="円/楕円 628"/>
        <xdr:cNvSpPr/>
      </xdr:nvSpPr>
      <xdr:spPr>
        <a:xfrm>
          <a:off x="12763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8028</xdr:rowOff>
    </xdr:from>
    <xdr:ext cx="534377" cy="259045"/>
    <xdr:sp macro="" textlink="">
      <xdr:nvSpPr>
        <xdr:cNvPr id="630" name="テキスト ボックス 629"/>
        <xdr:cNvSpPr txBox="1"/>
      </xdr:nvSpPr>
      <xdr:spPr>
        <a:xfrm>
          <a:off x="12547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63849</xdr:rowOff>
    </xdr:from>
    <xdr:to>
      <xdr:col>23</xdr:col>
      <xdr:colOff>517525</xdr:colOff>
      <xdr:row>98</xdr:row>
      <xdr:rowOff>81713</xdr:rowOff>
    </xdr:to>
    <xdr:cxnSp macro="">
      <xdr:nvCxnSpPr>
        <xdr:cNvPr id="657" name="直線コネクタ 656"/>
        <xdr:cNvCxnSpPr/>
      </xdr:nvCxnSpPr>
      <xdr:spPr>
        <a:xfrm flipV="1">
          <a:off x="15481300" y="16865949"/>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81713</xdr:rowOff>
    </xdr:from>
    <xdr:to>
      <xdr:col>22</xdr:col>
      <xdr:colOff>365125</xdr:colOff>
      <xdr:row>98</xdr:row>
      <xdr:rowOff>112880</xdr:rowOff>
    </xdr:to>
    <xdr:cxnSp macro="">
      <xdr:nvCxnSpPr>
        <xdr:cNvPr id="660" name="直線コネクタ 659"/>
        <xdr:cNvCxnSpPr/>
      </xdr:nvCxnSpPr>
      <xdr:spPr>
        <a:xfrm flipV="1">
          <a:off x="14592300" y="16883813"/>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83967</xdr:rowOff>
    </xdr:from>
    <xdr:to>
      <xdr:col>21</xdr:col>
      <xdr:colOff>161925</xdr:colOff>
      <xdr:row>98</xdr:row>
      <xdr:rowOff>112880</xdr:rowOff>
    </xdr:to>
    <xdr:cxnSp macro="">
      <xdr:nvCxnSpPr>
        <xdr:cNvPr id="663" name="直線コネクタ 662"/>
        <xdr:cNvCxnSpPr/>
      </xdr:nvCxnSpPr>
      <xdr:spPr>
        <a:xfrm>
          <a:off x="13703300" y="16886067"/>
          <a:ext cx="889000" cy="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83967</xdr:rowOff>
    </xdr:from>
    <xdr:to>
      <xdr:col>19</xdr:col>
      <xdr:colOff>644525</xdr:colOff>
      <xdr:row>98</xdr:row>
      <xdr:rowOff>85069</xdr:rowOff>
    </xdr:to>
    <xdr:cxnSp macro="">
      <xdr:nvCxnSpPr>
        <xdr:cNvPr id="666" name="直線コネクタ 665"/>
        <xdr:cNvCxnSpPr/>
      </xdr:nvCxnSpPr>
      <xdr:spPr>
        <a:xfrm flipV="1">
          <a:off x="12814300" y="16886067"/>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13049</xdr:rowOff>
    </xdr:from>
    <xdr:to>
      <xdr:col>23</xdr:col>
      <xdr:colOff>568325</xdr:colOff>
      <xdr:row>98</xdr:row>
      <xdr:rowOff>114649</xdr:rowOff>
    </xdr:to>
    <xdr:sp macro="" textlink="">
      <xdr:nvSpPr>
        <xdr:cNvPr id="676" name="円/楕円 675"/>
        <xdr:cNvSpPr/>
      </xdr:nvSpPr>
      <xdr:spPr>
        <a:xfrm>
          <a:off x="16268700" y="16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7"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30913</xdr:rowOff>
    </xdr:from>
    <xdr:to>
      <xdr:col>22</xdr:col>
      <xdr:colOff>415925</xdr:colOff>
      <xdr:row>98</xdr:row>
      <xdr:rowOff>132513</xdr:rowOff>
    </xdr:to>
    <xdr:sp macro="" textlink="">
      <xdr:nvSpPr>
        <xdr:cNvPr id="678" name="円/楕円 677"/>
        <xdr:cNvSpPr/>
      </xdr:nvSpPr>
      <xdr:spPr>
        <a:xfrm>
          <a:off x="15430500" y="16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123640</xdr:rowOff>
    </xdr:from>
    <xdr:ext cx="534377" cy="259045"/>
    <xdr:sp macro="" textlink="">
      <xdr:nvSpPr>
        <xdr:cNvPr id="679" name="テキスト ボックス 678"/>
        <xdr:cNvSpPr txBox="1"/>
      </xdr:nvSpPr>
      <xdr:spPr>
        <a:xfrm>
          <a:off x="15214111" y="16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62080</xdr:rowOff>
    </xdr:from>
    <xdr:to>
      <xdr:col>21</xdr:col>
      <xdr:colOff>212725</xdr:colOff>
      <xdr:row>98</xdr:row>
      <xdr:rowOff>163680</xdr:rowOff>
    </xdr:to>
    <xdr:sp macro="" textlink="">
      <xdr:nvSpPr>
        <xdr:cNvPr id="680" name="円/楕円 679"/>
        <xdr:cNvSpPr/>
      </xdr:nvSpPr>
      <xdr:spPr>
        <a:xfrm>
          <a:off x="14541500" y="168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154807</xdr:rowOff>
    </xdr:from>
    <xdr:ext cx="534377" cy="259045"/>
    <xdr:sp macro="" textlink="">
      <xdr:nvSpPr>
        <xdr:cNvPr id="681" name="テキスト ボックス 680"/>
        <xdr:cNvSpPr txBox="1"/>
      </xdr:nvSpPr>
      <xdr:spPr>
        <a:xfrm>
          <a:off x="14325111" y="169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33167</xdr:rowOff>
    </xdr:from>
    <xdr:to>
      <xdr:col>20</xdr:col>
      <xdr:colOff>9525</xdr:colOff>
      <xdr:row>98</xdr:row>
      <xdr:rowOff>134767</xdr:rowOff>
    </xdr:to>
    <xdr:sp macro="" textlink="">
      <xdr:nvSpPr>
        <xdr:cNvPr id="682" name="円/楕円 681"/>
        <xdr:cNvSpPr/>
      </xdr:nvSpPr>
      <xdr:spPr>
        <a:xfrm>
          <a:off x="13652500" y="168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125894</xdr:rowOff>
    </xdr:from>
    <xdr:ext cx="534377" cy="259045"/>
    <xdr:sp macro="" textlink="">
      <xdr:nvSpPr>
        <xdr:cNvPr id="683" name="テキスト ボックス 682"/>
        <xdr:cNvSpPr txBox="1"/>
      </xdr:nvSpPr>
      <xdr:spPr>
        <a:xfrm>
          <a:off x="13436111" y="169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34269</xdr:rowOff>
    </xdr:from>
    <xdr:to>
      <xdr:col>18</xdr:col>
      <xdr:colOff>492125</xdr:colOff>
      <xdr:row>98</xdr:row>
      <xdr:rowOff>135869</xdr:rowOff>
    </xdr:to>
    <xdr:sp macro="" textlink="">
      <xdr:nvSpPr>
        <xdr:cNvPr id="684" name="円/楕円 683"/>
        <xdr:cNvSpPr/>
      </xdr:nvSpPr>
      <xdr:spPr>
        <a:xfrm>
          <a:off x="12763500" y="168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126996</xdr:rowOff>
    </xdr:from>
    <xdr:ext cx="534377" cy="259045"/>
    <xdr:sp macro="" textlink="">
      <xdr:nvSpPr>
        <xdr:cNvPr id="685" name="テキスト ボックス 684"/>
        <xdr:cNvSpPr txBox="1"/>
      </xdr:nvSpPr>
      <xdr:spPr>
        <a:xfrm>
          <a:off x="12547111" y="169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5" name="テキスト ボックス 70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162234</xdr:rowOff>
    </xdr:from>
    <xdr:to>
      <xdr:col>32</xdr:col>
      <xdr:colOff>186689</xdr:colOff>
      <xdr:row>39</xdr:row>
      <xdr:rowOff>98878</xdr:rowOff>
    </xdr:to>
    <xdr:cxnSp macro="">
      <xdr:nvCxnSpPr>
        <xdr:cNvPr id="711" name="直線コネクタ 710"/>
        <xdr:cNvCxnSpPr/>
      </xdr:nvCxnSpPr>
      <xdr:spPr>
        <a:xfrm flipV="1">
          <a:off x="22159595" y="5477184"/>
          <a:ext cx="1269" cy="130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108911</xdr:rowOff>
    </xdr:from>
    <xdr:ext cx="534377" cy="259045"/>
    <xdr:sp macro="" textlink="">
      <xdr:nvSpPr>
        <xdr:cNvPr id="714" name="投資及び出資金最大値テキスト"/>
        <xdr:cNvSpPr txBox="1"/>
      </xdr:nvSpPr>
      <xdr:spPr>
        <a:xfrm>
          <a:off x="22212300" y="52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31</xdr:row>
      <xdr:rowOff>162234</xdr:rowOff>
    </xdr:from>
    <xdr:to>
      <xdr:col>32</xdr:col>
      <xdr:colOff>276225</xdr:colOff>
      <xdr:row>31</xdr:row>
      <xdr:rowOff>162234</xdr:rowOff>
    </xdr:to>
    <xdr:cxnSp macro="">
      <xdr:nvCxnSpPr>
        <xdr:cNvPr id="715" name="直線コネクタ 714"/>
        <xdr:cNvCxnSpPr/>
      </xdr:nvCxnSpPr>
      <xdr:spPr>
        <a:xfrm>
          <a:off x="22072600" y="547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6" name="直線コネクタ 71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131153</xdr:rowOff>
    </xdr:from>
    <xdr:ext cx="469744" cy="259045"/>
    <xdr:sp macro="" textlink="">
      <xdr:nvSpPr>
        <xdr:cNvPr id="717" name="投資及び出資金平均値テキスト"/>
        <xdr:cNvSpPr txBox="1"/>
      </xdr:nvSpPr>
      <xdr:spPr>
        <a:xfrm>
          <a:off x="22212300" y="6474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108276</xdr:rowOff>
    </xdr:from>
    <xdr:to>
      <xdr:col>32</xdr:col>
      <xdr:colOff>238125</xdr:colOff>
      <xdr:row>39</xdr:row>
      <xdr:rowOff>38426</xdr:rowOff>
    </xdr:to>
    <xdr:sp macro="" textlink="">
      <xdr:nvSpPr>
        <xdr:cNvPr id="718" name="フローチャート : 判断 717"/>
        <xdr:cNvSpPr/>
      </xdr:nvSpPr>
      <xdr:spPr>
        <a:xfrm>
          <a:off x="22110700" y="662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9" name="直線コネクタ 71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121339</xdr:rowOff>
    </xdr:from>
    <xdr:to>
      <xdr:col>31</xdr:col>
      <xdr:colOff>85725</xdr:colOff>
      <xdr:row>39</xdr:row>
      <xdr:rowOff>51489</xdr:rowOff>
    </xdr:to>
    <xdr:sp macro="" textlink="">
      <xdr:nvSpPr>
        <xdr:cNvPr id="720" name="フローチャート : 判断 719"/>
        <xdr:cNvSpPr/>
      </xdr:nvSpPr>
      <xdr:spPr>
        <a:xfrm>
          <a:off x="212725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68016</xdr:rowOff>
    </xdr:from>
    <xdr:ext cx="378565" cy="259045"/>
    <xdr:sp macro="" textlink="">
      <xdr:nvSpPr>
        <xdr:cNvPr id="721" name="テキスト ボックス 720"/>
        <xdr:cNvSpPr txBox="1"/>
      </xdr:nvSpPr>
      <xdr:spPr>
        <a:xfrm>
          <a:off x="21134017" y="6411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2" name="直線コネクタ 72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98697</xdr:rowOff>
    </xdr:from>
    <xdr:to>
      <xdr:col>29</xdr:col>
      <xdr:colOff>568325</xdr:colOff>
      <xdr:row>39</xdr:row>
      <xdr:rowOff>28847</xdr:rowOff>
    </xdr:to>
    <xdr:sp macro="" textlink="">
      <xdr:nvSpPr>
        <xdr:cNvPr id="723" name="フローチャート : 判断 722"/>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45374</xdr:rowOff>
    </xdr:from>
    <xdr:ext cx="469744" cy="259045"/>
    <xdr:sp macro="" textlink="">
      <xdr:nvSpPr>
        <xdr:cNvPr id="724" name="テキスト ボックス 723"/>
        <xdr:cNvSpPr txBox="1"/>
      </xdr:nvSpPr>
      <xdr:spPr>
        <a:xfrm>
          <a:off x="20199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38245</xdr:rowOff>
    </xdr:from>
    <xdr:to>
      <xdr:col>28</xdr:col>
      <xdr:colOff>314325</xdr:colOff>
      <xdr:row>39</xdr:row>
      <xdr:rowOff>98878</xdr:rowOff>
    </xdr:to>
    <xdr:cxnSp macro="">
      <xdr:nvCxnSpPr>
        <xdr:cNvPr id="725" name="直線コネクタ 724"/>
        <xdr:cNvCxnSpPr/>
      </xdr:nvCxnSpPr>
      <xdr:spPr>
        <a:xfrm>
          <a:off x="18656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46772</xdr:rowOff>
    </xdr:from>
    <xdr:to>
      <xdr:col>28</xdr:col>
      <xdr:colOff>365125</xdr:colOff>
      <xdr:row>38</xdr:row>
      <xdr:rowOff>148372</xdr:rowOff>
    </xdr:to>
    <xdr:sp macro="" textlink="">
      <xdr:nvSpPr>
        <xdr:cNvPr id="726" name="フローチャート : 判断 725"/>
        <xdr:cNvSpPr/>
      </xdr:nvSpPr>
      <xdr:spPr>
        <a:xfrm>
          <a:off x="19494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164899</xdr:rowOff>
    </xdr:from>
    <xdr:ext cx="469744" cy="259045"/>
    <xdr:sp macro="" textlink="">
      <xdr:nvSpPr>
        <xdr:cNvPr id="727" name="テキスト ボックス 726"/>
        <xdr:cNvSpPr txBox="1"/>
      </xdr:nvSpPr>
      <xdr:spPr>
        <a:xfrm>
          <a:off x="19310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75293</xdr:rowOff>
    </xdr:from>
    <xdr:to>
      <xdr:col>27</xdr:col>
      <xdr:colOff>161925</xdr:colOff>
      <xdr:row>39</xdr:row>
      <xdr:rowOff>5443</xdr:rowOff>
    </xdr:to>
    <xdr:sp macro="" textlink="">
      <xdr:nvSpPr>
        <xdr:cNvPr id="728" name="フローチャート : 判断 727"/>
        <xdr:cNvSpPr/>
      </xdr:nvSpPr>
      <xdr:spPr>
        <a:xfrm>
          <a:off x="18605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168020</xdr:rowOff>
    </xdr:from>
    <xdr:ext cx="469744" cy="259045"/>
    <xdr:sp macro="" textlink="">
      <xdr:nvSpPr>
        <xdr:cNvPr id="729" name="テキスト ボックス 728"/>
        <xdr:cNvSpPr txBox="1"/>
      </xdr:nvSpPr>
      <xdr:spPr>
        <a:xfrm>
          <a:off x="18421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5" name="円/楕円 73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7" name="円/楕円 73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8" name="テキスト ボックス 73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9" name="円/楕円 73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0" name="テキスト ボックス 73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1" name="円/楕円 74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2" name="テキスト ボックス 74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158895</xdr:rowOff>
    </xdr:from>
    <xdr:to>
      <xdr:col>27</xdr:col>
      <xdr:colOff>161925</xdr:colOff>
      <xdr:row>31</xdr:row>
      <xdr:rowOff>89045</xdr:rowOff>
    </xdr:to>
    <xdr:sp macro="" textlink="">
      <xdr:nvSpPr>
        <xdr:cNvPr id="743" name="円/楕円 742"/>
        <xdr:cNvSpPr/>
      </xdr:nvSpPr>
      <xdr:spPr>
        <a:xfrm>
          <a:off x="18605500" y="5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105572</xdr:rowOff>
    </xdr:from>
    <xdr:ext cx="534377" cy="259045"/>
    <xdr:sp macro="" textlink="">
      <xdr:nvSpPr>
        <xdr:cNvPr id="744" name="テキスト ボックス 743"/>
        <xdr:cNvSpPr txBox="1"/>
      </xdr:nvSpPr>
      <xdr:spPr>
        <a:xfrm>
          <a:off x="18389111" y="5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8" name="直線コネクタ 767"/>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1"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2" name="直線コネクタ 771"/>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162484</xdr:rowOff>
    </xdr:from>
    <xdr:to>
      <xdr:col>32</xdr:col>
      <xdr:colOff>187325</xdr:colOff>
      <xdr:row>59</xdr:row>
      <xdr:rowOff>27000</xdr:rowOff>
    </xdr:to>
    <xdr:cxnSp macro="">
      <xdr:nvCxnSpPr>
        <xdr:cNvPr id="773" name="直線コネクタ 772"/>
        <xdr:cNvCxnSpPr/>
      </xdr:nvCxnSpPr>
      <xdr:spPr>
        <a:xfrm flipV="1">
          <a:off x="21323300" y="9935134"/>
          <a:ext cx="838200" cy="2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4"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5" name="フローチャート : 判断 774"/>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27000</xdr:rowOff>
    </xdr:from>
    <xdr:to>
      <xdr:col>31</xdr:col>
      <xdr:colOff>34925</xdr:colOff>
      <xdr:row>59</xdr:row>
      <xdr:rowOff>44450</xdr:rowOff>
    </xdr:to>
    <xdr:cxnSp macro="">
      <xdr:nvCxnSpPr>
        <xdr:cNvPr id="776" name="直線コネクタ 775"/>
        <xdr:cNvCxnSpPr/>
      </xdr:nvCxnSpPr>
      <xdr:spPr>
        <a:xfrm flipV="1">
          <a:off x="20434300" y="10142550"/>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7" name="フローチャート : 判断 776"/>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8" name="テキスト ボックス 777"/>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80" name="フローチャート : 判断 779"/>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81" name="テキスト ボックス 780"/>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35611</xdr:rowOff>
    </xdr:from>
    <xdr:to>
      <xdr:col>28</xdr:col>
      <xdr:colOff>314325</xdr:colOff>
      <xdr:row>59</xdr:row>
      <xdr:rowOff>44450</xdr:rowOff>
    </xdr:to>
    <xdr:cxnSp macro="">
      <xdr:nvCxnSpPr>
        <xdr:cNvPr id="782" name="直線コネクタ 781"/>
        <xdr:cNvCxnSpPr/>
      </xdr:nvCxnSpPr>
      <xdr:spPr>
        <a:xfrm>
          <a:off x="18656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3" name="フローチャート : 判断 782"/>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4" name="テキスト ボックス 783"/>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5" name="フローチャート : 判断 784"/>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6" name="テキスト ボックス 785"/>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111684</xdr:rowOff>
    </xdr:from>
    <xdr:to>
      <xdr:col>32</xdr:col>
      <xdr:colOff>238125</xdr:colOff>
      <xdr:row>58</xdr:row>
      <xdr:rowOff>41834</xdr:rowOff>
    </xdr:to>
    <xdr:sp macro="" textlink="">
      <xdr:nvSpPr>
        <xdr:cNvPr id="792" name="円/楕円 791"/>
        <xdr:cNvSpPr/>
      </xdr:nvSpPr>
      <xdr:spPr>
        <a:xfrm>
          <a:off x="22110700" y="9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134561</xdr:rowOff>
    </xdr:from>
    <xdr:ext cx="469744" cy="259045"/>
    <xdr:sp macro="" textlink="">
      <xdr:nvSpPr>
        <xdr:cNvPr id="793" name="貸付金該当値テキスト"/>
        <xdr:cNvSpPr txBox="1"/>
      </xdr:nvSpPr>
      <xdr:spPr>
        <a:xfrm>
          <a:off x="22212300" y="97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147650</xdr:rowOff>
    </xdr:from>
    <xdr:to>
      <xdr:col>31</xdr:col>
      <xdr:colOff>85725</xdr:colOff>
      <xdr:row>59</xdr:row>
      <xdr:rowOff>77800</xdr:rowOff>
    </xdr:to>
    <xdr:sp macro="" textlink="">
      <xdr:nvSpPr>
        <xdr:cNvPr id="794" name="円/楕円 793"/>
        <xdr:cNvSpPr/>
      </xdr:nvSpPr>
      <xdr:spPr>
        <a:xfrm>
          <a:off x="212725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68927</xdr:rowOff>
    </xdr:from>
    <xdr:ext cx="378565" cy="259045"/>
    <xdr:sp macro="" textlink="">
      <xdr:nvSpPr>
        <xdr:cNvPr id="795" name="テキスト ボックス 794"/>
        <xdr:cNvSpPr txBox="1"/>
      </xdr:nvSpPr>
      <xdr:spPr>
        <a:xfrm>
          <a:off x="21134017" y="1018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156261</xdr:rowOff>
    </xdr:from>
    <xdr:to>
      <xdr:col>27</xdr:col>
      <xdr:colOff>161925</xdr:colOff>
      <xdr:row>59</xdr:row>
      <xdr:rowOff>86411</xdr:rowOff>
    </xdr:to>
    <xdr:sp macro="" textlink="">
      <xdr:nvSpPr>
        <xdr:cNvPr id="800" name="円/楕円 799"/>
        <xdr:cNvSpPr/>
      </xdr:nvSpPr>
      <xdr:spPr>
        <a:xfrm>
          <a:off x="18605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77538</xdr:rowOff>
    </xdr:from>
    <xdr:ext cx="378565" cy="259045"/>
    <xdr:sp macro="" textlink="">
      <xdr:nvSpPr>
        <xdr:cNvPr id="801" name="テキスト ボックス 800"/>
        <xdr:cNvSpPr txBox="1"/>
      </xdr:nvSpPr>
      <xdr:spPr>
        <a:xfrm>
          <a:off x="18467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6" name="直線コネクタ 825"/>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7"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8" name="直線コネクタ 827"/>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9"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0" name="直線コネクタ 829"/>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99746</xdr:rowOff>
    </xdr:from>
    <xdr:to>
      <xdr:col>32</xdr:col>
      <xdr:colOff>187325</xdr:colOff>
      <xdr:row>75</xdr:row>
      <xdr:rowOff>13881</xdr:rowOff>
    </xdr:to>
    <xdr:cxnSp macro="">
      <xdr:nvCxnSpPr>
        <xdr:cNvPr id="831" name="直線コネクタ 830"/>
        <xdr:cNvCxnSpPr/>
      </xdr:nvCxnSpPr>
      <xdr:spPr>
        <a:xfrm flipV="1">
          <a:off x="21323300" y="12787046"/>
          <a:ext cx="8382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32"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3" name="フローチャート : 判断 832"/>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164109</xdr:rowOff>
    </xdr:from>
    <xdr:to>
      <xdr:col>31</xdr:col>
      <xdr:colOff>34925</xdr:colOff>
      <xdr:row>75</xdr:row>
      <xdr:rowOff>13881</xdr:rowOff>
    </xdr:to>
    <xdr:cxnSp macro="">
      <xdr:nvCxnSpPr>
        <xdr:cNvPr id="834" name="直線コネクタ 833"/>
        <xdr:cNvCxnSpPr/>
      </xdr:nvCxnSpPr>
      <xdr:spPr>
        <a:xfrm>
          <a:off x="20434300" y="12851409"/>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5" name="フローチャート : 判断 834"/>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6" name="テキスト ボックス 835"/>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164109</xdr:rowOff>
    </xdr:from>
    <xdr:to>
      <xdr:col>29</xdr:col>
      <xdr:colOff>517525</xdr:colOff>
      <xdr:row>75</xdr:row>
      <xdr:rowOff>125946</xdr:rowOff>
    </xdr:to>
    <xdr:cxnSp macro="">
      <xdr:nvCxnSpPr>
        <xdr:cNvPr id="837" name="直線コネクタ 836"/>
        <xdr:cNvCxnSpPr/>
      </xdr:nvCxnSpPr>
      <xdr:spPr>
        <a:xfrm flipV="1">
          <a:off x="19545300" y="12851409"/>
          <a:ext cx="889000" cy="1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8" name="フローチャート : 判断 837"/>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9" name="テキスト ボックス 838"/>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57188</xdr:rowOff>
    </xdr:from>
    <xdr:to>
      <xdr:col>28</xdr:col>
      <xdr:colOff>314325</xdr:colOff>
      <xdr:row>75</xdr:row>
      <xdr:rowOff>125946</xdr:rowOff>
    </xdr:to>
    <xdr:cxnSp macro="">
      <xdr:nvCxnSpPr>
        <xdr:cNvPr id="840" name="直線コネクタ 839"/>
        <xdr:cNvCxnSpPr/>
      </xdr:nvCxnSpPr>
      <xdr:spPr>
        <a:xfrm>
          <a:off x="18656300" y="12915938"/>
          <a:ext cx="889000" cy="6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41" name="フローチャート : 判断 840"/>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42" name="テキスト ボックス 841"/>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3" name="フローチャート : 判断 842"/>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4" name="テキスト ボックス 843"/>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48946</xdr:rowOff>
    </xdr:from>
    <xdr:to>
      <xdr:col>32</xdr:col>
      <xdr:colOff>238125</xdr:colOff>
      <xdr:row>74</xdr:row>
      <xdr:rowOff>150546</xdr:rowOff>
    </xdr:to>
    <xdr:sp macro="" textlink="">
      <xdr:nvSpPr>
        <xdr:cNvPr id="850" name="円/楕円 849"/>
        <xdr:cNvSpPr/>
      </xdr:nvSpPr>
      <xdr:spPr>
        <a:xfrm>
          <a:off x="22110700" y="127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71823</xdr:rowOff>
    </xdr:from>
    <xdr:ext cx="534377" cy="259045"/>
    <xdr:sp macro="" textlink="">
      <xdr:nvSpPr>
        <xdr:cNvPr id="851" name="繰出金該当値テキスト"/>
        <xdr:cNvSpPr txBox="1"/>
      </xdr:nvSpPr>
      <xdr:spPr>
        <a:xfrm>
          <a:off x="22212300" y="125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93,146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134531</xdr:rowOff>
    </xdr:from>
    <xdr:to>
      <xdr:col>31</xdr:col>
      <xdr:colOff>85725</xdr:colOff>
      <xdr:row>75</xdr:row>
      <xdr:rowOff>64681</xdr:rowOff>
    </xdr:to>
    <xdr:sp macro="" textlink="">
      <xdr:nvSpPr>
        <xdr:cNvPr id="852" name="円/楕円 851"/>
        <xdr:cNvSpPr/>
      </xdr:nvSpPr>
      <xdr:spPr>
        <a:xfrm>
          <a:off x="21272500" y="128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81208</xdr:rowOff>
    </xdr:from>
    <xdr:ext cx="534377" cy="259045"/>
    <xdr:sp macro="" textlink="">
      <xdr:nvSpPr>
        <xdr:cNvPr id="853" name="テキスト ボックス 852"/>
        <xdr:cNvSpPr txBox="1"/>
      </xdr:nvSpPr>
      <xdr:spPr>
        <a:xfrm>
          <a:off x="21056111" y="125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113309</xdr:rowOff>
    </xdr:from>
    <xdr:to>
      <xdr:col>29</xdr:col>
      <xdr:colOff>568325</xdr:colOff>
      <xdr:row>75</xdr:row>
      <xdr:rowOff>43459</xdr:rowOff>
    </xdr:to>
    <xdr:sp macro="" textlink="">
      <xdr:nvSpPr>
        <xdr:cNvPr id="854" name="円/楕円 853"/>
        <xdr:cNvSpPr/>
      </xdr:nvSpPr>
      <xdr:spPr>
        <a:xfrm>
          <a:off x="20383500" y="12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59986</xdr:rowOff>
    </xdr:from>
    <xdr:ext cx="534377" cy="259045"/>
    <xdr:sp macro="" textlink="">
      <xdr:nvSpPr>
        <xdr:cNvPr id="855" name="テキスト ボックス 854"/>
        <xdr:cNvSpPr txBox="1"/>
      </xdr:nvSpPr>
      <xdr:spPr>
        <a:xfrm>
          <a:off x="20167111" y="12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75146</xdr:rowOff>
    </xdr:from>
    <xdr:to>
      <xdr:col>28</xdr:col>
      <xdr:colOff>365125</xdr:colOff>
      <xdr:row>76</xdr:row>
      <xdr:rowOff>5296</xdr:rowOff>
    </xdr:to>
    <xdr:sp macro="" textlink="">
      <xdr:nvSpPr>
        <xdr:cNvPr id="856" name="円/楕円 855"/>
        <xdr:cNvSpPr/>
      </xdr:nvSpPr>
      <xdr:spPr>
        <a:xfrm>
          <a:off x="19494500" y="129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21823</xdr:rowOff>
    </xdr:from>
    <xdr:ext cx="534377" cy="259045"/>
    <xdr:sp macro="" textlink="">
      <xdr:nvSpPr>
        <xdr:cNvPr id="857" name="テキスト ボックス 856"/>
        <xdr:cNvSpPr txBox="1"/>
      </xdr:nvSpPr>
      <xdr:spPr>
        <a:xfrm>
          <a:off x="19278111" y="127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6388</xdr:rowOff>
    </xdr:from>
    <xdr:to>
      <xdr:col>27</xdr:col>
      <xdr:colOff>161925</xdr:colOff>
      <xdr:row>75</xdr:row>
      <xdr:rowOff>107988</xdr:rowOff>
    </xdr:to>
    <xdr:sp macro="" textlink="">
      <xdr:nvSpPr>
        <xdr:cNvPr id="858" name="円/楕円 857"/>
        <xdr:cNvSpPr/>
      </xdr:nvSpPr>
      <xdr:spPr>
        <a:xfrm>
          <a:off x="18605500" y="128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124515</xdr:rowOff>
    </xdr:from>
    <xdr:ext cx="534377" cy="259045"/>
    <xdr:sp macro="" textlink="">
      <xdr:nvSpPr>
        <xdr:cNvPr id="859" name="テキスト ボックス 858"/>
        <xdr:cNvSpPr txBox="1"/>
      </xdr:nvSpPr>
      <xdr:spPr>
        <a:xfrm>
          <a:off x="18389111" y="126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歳出決算総額は、住民一人当たり</a:t>
          </a:r>
          <a:r>
            <a:rPr kumimoji="1" lang="en-US" altLang="ja-JP" sz="1100">
              <a:solidFill>
                <a:sysClr val="windowText" lastClr="000000"/>
              </a:solidFill>
              <a:latin typeface="ＭＳ Ｐゴシック"/>
            </a:rPr>
            <a:t>694,081</a:t>
          </a:r>
          <a:r>
            <a:rPr kumimoji="1" lang="ja-JP" altLang="en-US" sz="1100">
              <a:solidFill>
                <a:sysClr val="windowText" lastClr="000000"/>
              </a:solidFill>
              <a:latin typeface="ＭＳ Ｐゴシック"/>
            </a:rPr>
            <a:t>円となっている。住民一人当たりの主な構成項目は次の通りである。補助費等</a:t>
          </a:r>
          <a:r>
            <a:rPr kumimoji="1" lang="en-US" altLang="ja-JP" sz="1100">
              <a:solidFill>
                <a:sysClr val="windowText" lastClr="000000"/>
              </a:solidFill>
              <a:latin typeface="ＭＳ Ｐゴシック"/>
            </a:rPr>
            <a:t>146,364</a:t>
          </a:r>
          <a:r>
            <a:rPr kumimoji="1" lang="ja-JP" altLang="en-US" sz="1100">
              <a:solidFill>
                <a:sysClr val="windowText" lastClr="000000"/>
              </a:solidFill>
              <a:latin typeface="ＭＳ Ｐゴシック"/>
            </a:rPr>
            <a:t>円、人件費</a:t>
          </a:r>
          <a:r>
            <a:rPr kumimoji="1" lang="en-US" altLang="ja-JP" sz="1100">
              <a:solidFill>
                <a:sysClr val="windowText" lastClr="000000"/>
              </a:solidFill>
              <a:latin typeface="ＭＳ Ｐゴシック"/>
            </a:rPr>
            <a:t>132,220</a:t>
          </a:r>
          <a:r>
            <a:rPr kumimoji="1" lang="ja-JP" altLang="en-US" sz="1100">
              <a:solidFill>
                <a:sysClr val="windowText" lastClr="000000"/>
              </a:solidFill>
              <a:latin typeface="ＭＳ Ｐゴシック"/>
            </a:rPr>
            <a:t>円、物件費</a:t>
          </a:r>
          <a:r>
            <a:rPr kumimoji="1" lang="en-US" altLang="ja-JP" sz="1100">
              <a:solidFill>
                <a:sysClr val="windowText" lastClr="000000"/>
              </a:solidFill>
              <a:latin typeface="ＭＳ Ｐゴシック"/>
            </a:rPr>
            <a:t>116,521</a:t>
          </a:r>
          <a:r>
            <a:rPr kumimoji="1" lang="ja-JP" altLang="en-US" sz="1100">
              <a:solidFill>
                <a:sysClr val="windowText" lastClr="000000"/>
              </a:solidFill>
              <a:latin typeface="ＭＳ Ｐゴシック"/>
            </a:rPr>
            <a:t>円、繰出金</a:t>
          </a:r>
          <a:r>
            <a:rPr kumimoji="1" lang="en-US" altLang="ja-JP" sz="1100">
              <a:solidFill>
                <a:sysClr val="windowText" lastClr="000000"/>
              </a:solidFill>
              <a:latin typeface="ＭＳ Ｐゴシック"/>
            </a:rPr>
            <a:t>93,146</a:t>
          </a:r>
          <a:r>
            <a:rPr kumimoji="1" lang="ja-JP" altLang="en-US" sz="1100">
              <a:solidFill>
                <a:sysClr val="windowText" lastClr="000000"/>
              </a:solidFill>
              <a:latin typeface="ＭＳ Ｐゴシック"/>
            </a:rPr>
            <a:t>円、公債費円</a:t>
          </a:r>
          <a:r>
            <a:rPr kumimoji="1" lang="en-US" altLang="ja-JP" sz="1100">
              <a:solidFill>
                <a:sysClr val="windowText" lastClr="000000"/>
              </a:solidFill>
              <a:latin typeface="ＭＳ Ｐゴシック"/>
            </a:rPr>
            <a:t>68,060</a:t>
          </a:r>
          <a:r>
            <a:rPr kumimoji="1" lang="ja-JP" altLang="en-US" sz="1100">
              <a:solidFill>
                <a:sysClr val="windowText" lastClr="000000"/>
              </a:solidFill>
              <a:latin typeface="ＭＳ Ｐゴシック"/>
            </a:rPr>
            <a:t>である。</a:t>
          </a:r>
        </a:p>
        <a:p>
          <a:r>
            <a:rPr kumimoji="1" lang="ja-JP" altLang="en-US" sz="1100">
              <a:solidFill>
                <a:sysClr val="windowText" lastClr="000000"/>
              </a:solidFill>
              <a:latin typeface="ＭＳ Ｐゴシック"/>
            </a:rPr>
            <a:t>補助費等は南和広域医療企業団・奈良県広域消防組合・吉野広域行政組合への負担金などが含まれる。特に戸籍・老人福祉・衛生・消防に関する負担金が一人当たりの補助費等を大きく押し上げる原因となっている。今後は、ゴミ処理に関する負担金増加が見込まれるため、類似団体平均に比べ高い水準で推移すると予想される。</a:t>
          </a:r>
        </a:p>
        <a:p>
          <a:r>
            <a:rPr kumimoji="1" lang="ja-JP" altLang="en-US" sz="1100">
              <a:solidFill>
                <a:sysClr val="windowText" lastClr="000000"/>
              </a:solidFill>
              <a:latin typeface="ＭＳ Ｐゴシック"/>
            </a:rPr>
            <a:t>人件費は平成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年度末に</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名の職員が退職し、それに対する退職手当特別負担金（平成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年度負担）の増加が人件費増加の大きな要因である。平成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年度よりごみ収集事業を直営化した分の人件費の増加、その他職員の人件費を大幅に削減することは見込めないため、今後も類似団体平均・全国平均を上回ることが見込まれる。</a:t>
          </a:r>
        </a:p>
        <a:p>
          <a:r>
            <a:rPr kumimoji="1" lang="ja-JP" altLang="en-US" sz="1100">
              <a:solidFill>
                <a:sysClr val="windowText" lastClr="000000"/>
              </a:solidFill>
              <a:latin typeface="ＭＳ Ｐゴシック"/>
            </a:rPr>
            <a:t>物件費は前年度に比べ、</a:t>
          </a:r>
          <a:r>
            <a:rPr kumimoji="1" lang="en-US" altLang="ja-JP" sz="1100">
              <a:solidFill>
                <a:sysClr val="windowText" lastClr="000000"/>
              </a:solidFill>
              <a:latin typeface="ＭＳ Ｐゴシック"/>
            </a:rPr>
            <a:t>15,061</a:t>
          </a:r>
          <a:r>
            <a:rPr kumimoji="1" lang="ja-JP" altLang="en-US" sz="1100">
              <a:solidFill>
                <a:sysClr val="windowText" lastClr="000000"/>
              </a:solidFill>
              <a:latin typeface="ＭＳ Ｐゴシック"/>
            </a:rPr>
            <a:t>円の増となっている。増加した主な要因は、継続的に地域おこし協力隊を積極的に採用していることや、情報セキュリティ対策強化事業や町制</a:t>
          </a:r>
          <a:r>
            <a:rPr kumimoji="1" lang="en-US" altLang="ja-JP" sz="1100">
              <a:solidFill>
                <a:sysClr val="windowText" lastClr="000000"/>
              </a:solidFill>
              <a:latin typeface="ＭＳ Ｐゴシック"/>
            </a:rPr>
            <a:t>60</a:t>
          </a:r>
          <a:r>
            <a:rPr kumimoji="1" lang="ja-JP" altLang="en-US" sz="1100">
              <a:solidFill>
                <a:sysClr val="windowText" lastClr="000000"/>
              </a:solidFill>
              <a:latin typeface="ＭＳ Ｐゴシック"/>
            </a:rPr>
            <a:t>周年記念事業、観光おもてなし事業などに関する委託料が増加しているためである。類似団体平均や全国平均を下回っているが、事務事業評価制度・施策評価制度を通じ経常的な物件費の抑制に向け取組強化を行う。</a:t>
          </a:r>
        </a:p>
        <a:p>
          <a:r>
            <a:rPr kumimoji="1" lang="ja-JP" altLang="en-US" sz="1100">
              <a:solidFill>
                <a:sysClr val="windowText" lastClr="000000"/>
              </a:solidFill>
              <a:latin typeface="ＭＳ Ｐゴシック"/>
            </a:rPr>
            <a:t>繰出金は、毎年ほぼ横ばいの状況が続いている。前年度に比べ</a:t>
          </a:r>
          <a:r>
            <a:rPr kumimoji="1" lang="en-US" altLang="ja-JP" sz="1100">
              <a:solidFill>
                <a:sysClr val="windowText" lastClr="000000"/>
              </a:solidFill>
              <a:latin typeface="ＭＳ Ｐゴシック"/>
            </a:rPr>
            <a:t>6,739</a:t>
          </a:r>
          <a:r>
            <a:rPr kumimoji="1" lang="ja-JP" altLang="en-US" sz="1100">
              <a:solidFill>
                <a:sysClr val="windowText" lastClr="000000"/>
              </a:solidFill>
              <a:latin typeface="ＭＳ Ｐゴシック"/>
            </a:rPr>
            <a:t>円増加しているが、施設整備に伴う簡易水道事業への繰出金が増加したことによる。下水道事業や介護保険特別会計・後期高齢者医療保険特別会計などに例年多額の繰出しを行っており、今後もその傾向は続くと見込まれる。</a:t>
          </a:r>
        </a:p>
        <a:p>
          <a:r>
            <a:rPr kumimoji="1" lang="ja-JP" altLang="en-US" sz="1100">
              <a:solidFill>
                <a:sysClr val="windowText" lastClr="000000"/>
              </a:solidFill>
              <a:latin typeface="ＭＳ Ｐゴシック"/>
            </a:rPr>
            <a:t>公債費は前年度に比べ</a:t>
          </a:r>
          <a:r>
            <a:rPr kumimoji="1" lang="en-US" altLang="ja-JP" sz="1100">
              <a:solidFill>
                <a:sysClr val="windowText" lastClr="000000"/>
              </a:solidFill>
              <a:latin typeface="ＭＳ Ｐゴシック"/>
            </a:rPr>
            <a:t>2,964</a:t>
          </a:r>
          <a:r>
            <a:rPr kumimoji="1" lang="ja-JP" altLang="en-US" sz="1100">
              <a:solidFill>
                <a:sysClr val="windowText" lastClr="000000"/>
              </a:solidFill>
              <a:latin typeface="ＭＳ Ｐゴシック"/>
            </a:rPr>
            <a:t>円減少した。平成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年度までは減少が続くいたが、平成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年度以降に借入れた多額の地方債の償還が始まるため平成</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年度以降は増加すると見込まれる。過度な地方債発行により過重な負担をもたらすことのないよう事業の総点検を行い、地方債総額上昇を抑制していく。</a:t>
          </a:r>
        </a:p>
        <a:p>
          <a:endParaRPr kumimoji="1" lang="ja-JP" altLang="en-US" sz="11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7,632
7,567
95.65
5,683,158
5,297,224
377,520
3,269,405
5,612,988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103.3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511175</xdr:colOff>
      <xdr:row>35</xdr:row>
      <xdr:rowOff>156083</xdr:rowOff>
    </xdr:to>
    <xdr:cxnSp macro="">
      <xdr:nvCxnSpPr>
        <xdr:cNvPr id="61" name="直線コネクタ 60"/>
        <xdr:cNvCxnSpPr/>
      </xdr:nvCxnSpPr>
      <xdr:spPr>
        <a:xfrm>
          <a:off x="3797300" y="6076315"/>
          <a:ext cx="8382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75565</xdr:rowOff>
    </xdr:from>
    <xdr:to>
      <xdr:col>5</xdr:col>
      <xdr:colOff>358775</xdr:colOff>
      <xdr:row>36</xdr:row>
      <xdr:rowOff>22733</xdr:rowOff>
    </xdr:to>
    <xdr:cxnSp macro="">
      <xdr:nvCxnSpPr>
        <xdr:cNvPr id="64" name="直線コネクタ 63"/>
        <xdr:cNvCxnSpPr/>
      </xdr:nvCxnSpPr>
      <xdr:spPr>
        <a:xfrm flipV="1">
          <a:off x="2908300" y="6076315"/>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22733</xdr:rowOff>
    </xdr:from>
    <xdr:to>
      <xdr:col>4</xdr:col>
      <xdr:colOff>155575</xdr:colOff>
      <xdr:row>36</xdr:row>
      <xdr:rowOff>71755</xdr:rowOff>
    </xdr:to>
    <xdr:cxnSp macro="">
      <xdr:nvCxnSpPr>
        <xdr:cNvPr id="67" name="直線コネクタ 66"/>
        <xdr:cNvCxnSpPr/>
      </xdr:nvCxnSpPr>
      <xdr:spPr>
        <a:xfrm flipV="1">
          <a:off x="2019300" y="619493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4699</xdr:rowOff>
    </xdr:from>
    <xdr:to>
      <xdr:col>2</xdr:col>
      <xdr:colOff>638175</xdr:colOff>
      <xdr:row>36</xdr:row>
      <xdr:rowOff>71755</xdr:rowOff>
    </xdr:to>
    <xdr:cxnSp macro="">
      <xdr:nvCxnSpPr>
        <xdr:cNvPr id="70" name="直線コネクタ 69"/>
        <xdr:cNvCxnSpPr/>
      </xdr:nvCxnSpPr>
      <xdr:spPr>
        <a:xfrm>
          <a:off x="1130300" y="617689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105283</xdr:rowOff>
    </xdr:from>
    <xdr:to>
      <xdr:col>6</xdr:col>
      <xdr:colOff>561975</xdr:colOff>
      <xdr:row>36</xdr:row>
      <xdr:rowOff>35433</xdr:rowOff>
    </xdr:to>
    <xdr:sp macro="" textlink="">
      <xdr:nvSpPr>
        <xdr:cNvPr id="80" name="円/楕円 79"/>
        <xdr:cNvSpPr/>
      </xdr:nvSpPr>
      <xdr:spPr>
        <a:xfrm>
          <a:off x="45847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128160</xdr:rowOff>
    </xdr:from>
    <xdr:ext cx="534377" cy="259045"/>
    <xdr:sp macro="" textlink="">
      <xdr:nvSpPr>
        <xdr:cNvPr id="81" name="議会費該当値テキスト"/>
        <xdr:cNvSpPr txBox="1"/>
      </xdr:nvSpPr>
      <xdr:spPr>
        <a:xfrm>
          <a:off x="4686300" y="5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24765</xdr:rowOff>
    </xdr:from>
    <xdr:to>
      <xdr:col>5</xdr:col>
      <xdr:colOff>409575</xdr:colOff>
      <xdr:row>35</xdr:row>
      <xdr:rowOff>126365</xdr:rowOff>
    </xdr:to>
    <xdr:sp macro="" textlink="">
      <xdr:nvSpPr>
        <xdr:cNvPr id="82" name="円/楕円 81"/>
        <xdr:cNvSpPr/>
      </xdr:nvSpPr>
      <xdr:spPr>
        <a:xfrm>
          <a:off x="3746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142892</xdr:rowOff>
    </xdr:from>
    <xdr:ext cx="534377" cy="259045"/>
    <xdr:sp macro="" textlink="">
      <xdr:nvSpPr>
        <xdr:cNvPr id="83" name="テキスト ボックス 82"/>
        <xdr:cNvSpPr txBox="1"/>
      </xdr:nvSpPr>
      <xdr:spPr>
        <a:xfrm>
          <a:off x="3530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143383</xdr:rowOff>
    </xdr:from>
    <xdr:to>
      <xdr:col>4</xdr:col>
      <xdr:colOff>206375</xdr:colOff>
      <xdr:row>36</xdr:row>
      <xdr:rowOff>73533</xdr:rowOff>
    </xdr:to>
    <xdr:sp macro="" textlink="">
      <xdr:nvSpPr>
        <xdr:cNvPr id="84" name="円/楕円 83"/>
        <xdr:cNvSpPr/>
      </xdr:nvSpPr>
      <xdr:spPr>
        <a:xfrm>
          <a:off x="2857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90060</xdr:rowOff>
    </xdr:from>
    <xdr:ext cx="534377" cy="259045"/>
    <xdr:sp macro="" textlink="">
      <xdr:nvSpPr>
        <xdr:cNvPr id="85" name="テキスト ボックス 84"/>
        <xdr:cNvSpPr txBox="1"/>
      </xdr:nvSpPr>
      <xdr:spPr>
        <a:xfrm>
          <a:off x="2641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20955</xdr:rowOff>
    </xdr:from>
    <xdr:to>
      <xdr:col>3</xdr:col>
      <xdr:colOff>3175</xdr:colOff>
      <xdr:row>36</xdr:row>
      <xdr:rowOff>122555</xdr:rowOff>
    </xdr:to>
    <xdr:sp macro="" textlink="">
      <xdr:nvSpPr>
        <xdr:cNvPr id="86" name="円/楕円 85"/>
        <xdr:cNvSpPr/>
      </xdr:nvSpPr>
      <xdr:spPr>
        <a:xfrm>
          <a:off x="1968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139082</xdr:rowOff>
    </xdr:from>
    <xdr:ext cx="469744" cy="259045"/>
    <xdr:sp macro="" textlink="">
      <xdr:nvSpPr>
        <xdr:cNvPr id="87" name="テキスト ボックス 86"/>
        <xdr:cNvSpPr txBox="1"/>
      </xdr:nvSpPr>
      <xdr:spPr>
        <a:xfrm>
          <a:off x="1784427"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125349</xdr:rowOff>
    </xdr:from>
    <xdr:to>
      <xdr:col>1</xdr:col>
      <xdr:colOff>485775</xdr:colOff>
      <xdr:row>36</xdr:row>
      <xdr:rowOff>55499</xdr:rowOff>
    </xdr:to>
    <xdr:sp macro="" textlink="">
      <xdr:nvSpPr>
        <xdr:cNvPr id="88" name="円/楕円 87"/>
        <xdr:cNvSpPr/>
      </xdr:nvSpPr>
      <xdr:spPr>
        <a:xfrm>
          <a:off x="1079500" y="61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72026</xdr:rowOff>
    </xdr:from>
    <xdr:ext cx="534377" cy="259045"/>
    <xdr:sp macro="" textlink="">
      <xdr:nvSpPr>
        <xdr:cNvPr id="89" name="テキスト ボックス 88"/>
        <xdr:cNvSpPr txBox="1"/>
      </xdr:nvSpPr>
      <xdr:spPr>
        <a:xfrm>
          <a:off x="863111" y="59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37864</xdr:rowOff>
    </xdr:from>
    <xdr:to>
      <xdr:col>6</xdr:col>
      <xdr:colOff>511175</xdr:colOff>
      <xdr:row>58</xdr:row>
      <xdr:rowOff>63973</xdr:rowOff>
    </xdr:to>
    <xdr:cxnSp macro="">
      <xdr:nvCxnSpPr>
        <xdr:cNvPr id="120" name="直線コネクタ 119"/>
        <xdr:cNvCxnSpPr/>
      </xdr:nvCxnSpPr>
      <xdr:spPr>
        <a:xfrm flipV="1">
          <a:off x="3797300" y="9981964"/>
          <a:ext cx="8382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63973</xdr:rowOff>
    </xdr:from>
    <xdr:to>
      <xdr:col>5</xdr:col>
      <xdr:colOff>358775</xdr:colOff>
      <xdr:row>58</xdr:row>
      <xdr:rowOff>85037</xdr:rowOff>
    </xdr:to>
    <xdr:cxnSp macro="">
      <xdr:nvCxnSpPr>
        <xdr:cNvPr id="123" name="直線コネクタ 122"/>
        <xdr:cNvCxnSpPr/>
      </xdr:nvCxnSpPr>
      <xdr:spPr>
        <a:xfrm flipV="1">
          <a:off x="2908300" y="10008073"/>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85037</xdr:rowOff>
    </xdr:from>
    <xdr:to>
      <xdr:col>4</xdr:col>
      <xdr:colOff>155575</xdr:colOff>
      <xdr:row>58</xdr:row>
      <xdr:rowOff>96656</xdr:rowOff>
    </xdr:to>
    <xdr:cxnSp macro="">
      <xdr:nvCxnSpPr>
        <xdr:cNvPr id="126" name="直線コネクタ 125"/>
        <xdr:cNvCxnSpPr/>
      </xdr:nvCxnSpPr>
      <xdr:spPr>
        <a:xfrm flipV="1">
          <a:off x="2019300" y="10029137"/>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96656</xdr:rowOff>
    </xdr:from>
    <xdr:to>
      <xdr:col>2</xdr:col>
      <xdr:colOff>638175</xdr:colOff>
      <xdr:row>58</xdr:row>
      <xdr:rowOff>101517</xdr:rowOff>
    </xdr:to>
    <xdr:cxnSp macro="">
      <xdr:nvCxnSpPr>
        <xdr:cNvPr id="129" name="直線コネクタ 128"/>
        <xdr:cNvCxnSpPr/>
      </xdr:nvCxnSpPr>
      <xdr:spPr>
        <a:xfrm flipV="1">
          <a:off x="1130300" y="10040756"/>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158514</xdr:rowOff>
    </xdr:from>
    <xdr:to>
      <xdr:col>6</xdr:col>
      <xdr:colOff>561975</xdr:colOff>
      <xdr:row>58</xdr:row>
      <xdr:rowOff>88664</xdr:rowOff>
    </xdr:to>
    <xdr:sp macro="" textlink="">
      <xdr:nvSpPr>
        <xdr:cNvPr id="139" name="円/楕円 138"/>
        <xdr:cNvSpPr/>
      </xdr:nvSpPr>
      <xdr:spPr>
        <a:xfrm>
          <a:off x="4584700" y="9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136941</xdr:rowOff>
    </xdr:from>
    <xdr:ext cx="599010" cy="259045"/>
    <xdr:sp macro="" textlink="">
      <xdr:nvSpPr>
        <xdr:cNvPr id="140" name="総務費該当値テキスト"/>
        <xdr:cNvSpPr txBox="1"/>
      </xdr:nvSpPr>
      <xdr:spPr>
        <a:xfrm>
          <a:off x="4686300" y="99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13173</xdr:rowOff>
    </xdr:from>
    <xdr:to>
      <xdr:col>5</xdr:col>
      <xdr:colOff>409575</xdr:colOff>
      <xdr:row>58</xdr:row>
      <xdr:rowOff>114773</xdr:rowOff>
    </xdr:to>
    <xdr:sp macro="" textlink="">
      <xdr:nvSpPr>
        <xdr:cNvPr id="141" name="円/楕円 140"/>
        <xdr:cNvSpPr/>
      </xdr:nvSpPr>
      <xdr:spPr>
        <a:xfrm>
          <a:off x="3746500" y="99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105900</xdr:rowOff>
    </xdr:from>
    <xdr:ext cx="599010" cy="259045"/>
    <xdr:sp macro="" textlink="">
      <xdr:nvSpPr>
        <xdr:cNvPr id="142" name="テキスト ボックス 141"/>
        <xdr:cNvSpPr txBox="1"/>
      </xdr:nvSpPr>
      <xdr:spPr>
        <a:xfrm>
          <a:off x="3497794" y="1005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34237</xdr:rowOff>
    </xdr:from>
    <xdr:to>
      <xdr:col>4</xdr:col>
      <xdr:colOff>206375</xdr:colOff>
      <xdr:row>58</xdr:row>
      <xdr:rowOff>135837</xdr:rowOff>
    </xdr:to>
    <xdr:sp macro="" textlink="">
      <xdr:nvSpPr>
        <xdr:cNvPr id="143" name="円/楕円 142"/>
        <xdr:cNvSpPr/>
      </xdr:nvSpPr>
      <xdr:spPr>
        <a:xfrm>
          <a:off x="2857500" y="99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126964</xdr:rowOff>
    </xdr:from>
    <xdr:ext cx="599010" cy="259045"/>
    <xdr:sp macro="" textlink="">
      <xdr:nvSpPr>
        <xdr:cNvPr id="144" name="テキスト ボックス 143"/>
        <xdr:cNvSpPr txBox="1"/>
      </xdr:nvSpPr>
      <xdr:spPr>
        <a:xfrm>
          <a:off x="2608794" y="100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45856</xdr:rowOff>
    </xdr:from>
    <xdr:to>
      <xdr:col>3</xdr:col>
      <xdr:colOff>3175</xdr:colOff>
      <xdr:row>58</xdr:row>
      <xdr:rowOff>147456</xdr:rowOff>
    </xdr:to>
    <xdr:sp macro="" textlink="">
      <xdr:nvSpPr>
        <xdr:cNvPr id="145" name="円/楕円 144"/>
        <xdr:cNvSpPr/>
      </xdr:nvSpPr>
      <xdr:spPr>
        <a:xfrm>
          <a:off x="1968500" y="99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138583</xdr:rowOff>
    </xdr:from>
    <xdr:ext cx="599010" cy="259045"/>
    <xdr:sp macro="" textlink="">
      <xdr:nvSpPr>
        <xdr:cNvPr id="146" name="テキスト ボックス 145"/>
        <xdr:cNvSpPr txBox="1"/>
      </xdr:nvSpPr>
      <xdr:spPr>
        <a:xfrm>
          <a:off x="1719794" y="1008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50717</xdr:rowOff>
    </xdr:from>
    <xdr:to>
      <xdr:col>1</xdr:col>
      <xdr:colOff>485775</xdr:colOff>
      <xdr:row>58</xdr:row>
      <xdr:rowOff>152317</xdr:rowOff>
    </xdr:to>
    <xdr:sp macro="" textlink="">
      <xdr:nvSpPr>
        <xdr:cNvPr id="147" name="円/楕円 146"/>
        <xdr:cNvSpPr/>
      </xdr:nvSpPr>
      <xdr:spPr>
        <a:xfrm>
          <a:off x="1079500" y="99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143444</xdr:rowOff>
    </xdr:from>
    <xdr:ext cx="599010" cy="259045"/>
    <xdr:sp macro="" textlink="">
      <xdr:nvSpPr>
        <xdr:cNvPr id="148" name="テキスト ボックス 147"/>
        <xdr:cNvSpPr txBox="1"/>
      </xdr:nvSpPr>
      <xdr:spPr>
        <a:xfrm>
          <a:off x="830794" y="100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71393</xdr:rowOff>
    </xdr:from>
    <xdr:to>
      <xdr:col>6</xdr:col>
      <xdr:colOff>511175</xdr:colOff>
      <xdr:row>76</xdr:row>
      <xdr:rowOff>160818</xdr:rowOff>
    </xdr:to>
    <xdr:cxnSp macro="">
      <xdr:nvCxnSpPr>
        <xdr:cNvPr id="180" name="直線コネクタ 179"/>
        <xdr:cNvCxnSpPr/>
      </xdr:nvCxnSpPr>
      <xdr:spPr>
        <a:xfrm flipV="1">
          <a:off x="3797300" y="13101593"/>
          <a:ext cx="8382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160818</xdr:rowOff>
    </xdr:from>
    <xdr:to>
      <xdr:col>5</xdr:col>
      <xdr:colOff>358775</xdr:colOff>
      <xdr:row>77</xdr:row>
      <xdr:rowOff>54094</xdr:rowOff>
    </xdr:to>
    <xdr:cxnSp macro="">
      <xdr:nvCxnSpPr>
        <xdr:cNvPr id="183" name="直線コネクタ 182"/>
        <xdr:cNvCxnSpPr/>
      </xdr:nvCxnSpPr>
      <xdr:spPr>
        <a:xfrm flipV="1">
          <a:off x="2908300" y="13191018"/>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54094</xdr:rowOff>
    </xdr:from>
    <xdr:to>
      <xdr:col>4</xdr:col>
      <xdr:colOff>155575</xdr:colOff>
      <xdr:row>77</xdr:row>
      <xdr:rowOff>171269</xdr:rowOff>
    </xdr:to>
    <xdr:cxnSp macro="">
      <xdr:nvCxnSpPr>
        <xdr:cNvPr id="186" name="直線コネクタ 185"/>
        <xdr:cNvCxnSpPr/>
      </xdr:nvCxnSpPr>
      <xdr:spPr>
        <a:xfrm flipV="1">
          <a:off x="2019300" y="13255744"/>
          <a:ext cx="889000" cy="1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171269</xdr:rowOff>
    </xdr:from>
    <xdr:to>
      <xdr:col>2</xdr:col>
      <xdr:colOff>638175</xdr:colOff>
      <xdr:row>78</xdr:row>
      <xdr:rowOff>19751</xdr:rowOff>
    </xdr:to>
    <xdr:cxnSp macro="">
      <xdr:nvCxnSpPr>
        <xdr:cNvPr id="189" name="直線コネクタ 188"/>
        <xdr:cNvCxnSpPr/>
      </xdr:nvCxnSpPr>
      <xdr:spPr>
        <a:xfrm flipV="1">
          <a:off x="1130300" y="13372919"/>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20593</xdr:rowOff>
    </xdr:from>
    <xdr:to>
      <xdr:col>6</xdr:col>
      <xdr:colOff>561975</xdr:colOff>
      <xdr:row>76</xdr:row>
      <xdr:rowOff>122193</xdr:rowOff>
    </xdr:to>
    <xdr:sp macro="" textlink="">
      <xdr:nvSpPr>
        <xdr:cNvPr id="199" name="円/楕円 198"/>
        <xdr:cNvSpPr/>
      </xdr:nvSpPr>
      <xdr:spPr>
        <a:xfrm>
          <a:off x="4584700" y="13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170470</xdr:rowOff>
    </xdr:from>
    <xdr:ext cx="599010" cy="259045"/>
    <xdr:sp macro="" textlink="">
      <xdr:nvSpPr>
        <xdr:cNvPr id="200" name="民生費該当値テキスト"/>
        <xdr:cNvSpPr txBox="1"/>
      </xdr:nvSpPr>
      <xdr:spPr>
        <a:xfrm>
          <a:off x="4686300" y="1302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110018</xdr:rowOff>
    </xdr:from>
    <xdr:to>
      <xdr:col>5</xdr:col>
      <xdr:colOff>409575</xdr:colOff>
      <xdr:row>77</xdr:row>
      <xdr:rowOff>40168</xdr:rowOff>
    </xdr:to>
    <xdr:sp macro="" textlink="">
      <xdr:nvSpPr>
        <xdr:cNvPr id="201" name="円/楕円 200"/>
        <xdr:cNvSpPr/>
      </xdr:nvSpPr>
      <xdr:spPr>
        <a:xfrm>
          <a:off x="3746500" y="131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31295</xdr:rowOff>
    </xdr:from>
    <xdr:ext cx="599010" cy="259045"/>
    <xdr:sp macro="" textlink="">
      <xdr:nvSpPr>
        <xdr:cNvPr id="202" name="テキスト ボックス 201"/>
        <xdr:cNvSpPr txBox="1"/>
      </xdr:nvSpPr>
      <xdr:spPr>
        <a:xfrm>
          <a:off x="3497794" y="132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3294</xdr:rowOff>
    </xdr:from>
    <xdr:to>
      <xdr:col>4</xdr:col>
      <xdr:colOff>206375</xdr:colOff>
      <xdr:row>77</xdr:row>
      <xdr:rowOff>104894</xdr:rowOff>
    </xdr:to>
    <xdr:sp macro="" textlink="">
      <xdr:nvSpPr>
        <xdr:cNvPr id="203" name="円/楕円 202"/>
        <xdr:cNvSpPr/>
      </xdr:nvSpPr>
      <xdr:spPr>
        <a:xfrm>
          <a:off x="2857500" y="132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96021</xdr:rowOff>
    </xdr:from>
    <xdr:ext cx="599010" cy="259045"/>
    <xdr:sp macro="" textlink="">
      <xdr:nvSpPr>
        <xdr:cNvPr id="204" name="テキスト ボックス 203"/>
        <xdr:cNvSpPr txBox="1"/>
      </xdr:nvSpPr>
      <xdr:spPr>
        <a:xfrm>
          <a:off x="2608794" y="132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120469</xdr:rowOff>
    </xdr:from>
    <xdr:to>
      <xdr:col>3</xdr:col>
      <xdr:colOff>3175</xdr:colOff>
      <xdr:row>78</xdr:row>
      <xdr:rowOff>50619</xdr:rowOff>
    </xdr:to>
    <xdr:sp macro="" textlink="">
      <xdr:nvSpPr>
        <xdr:cNvPr id="205" name="円/楕円 204"/>
        <xdr:cNvSpPr/>
      </xdr:nvSpPr>
      <xdr:spPr>
        <a:xfrm>
          <a:off x="1968500" y="133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41746</xdr:rowOff>
    </xdr:from>
    <xdr:ext cx="599010" cy="259045"/>
    <xdr:sp macro="" textlink="">
      <xdr:nvSpPr>
        <xdr:cNvPr id="206" name="テキスト ボックス 205"/>
        <xdr:cNvSpPr txBox="1"/>
      </xdr:nvSpPr>
      <xdr:spPr>
        <a:xfrm>
          <a:off x="1719794" y="134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140401</xdr:rowOff>
    </xdr:from>
    <xdr:to>
      <xdr:col>1</xdr:col>
      <xdr:colOff>485775</xdr:colOff>
      <xdr:row>78</xdr:row>
      <xdr:rowOff>70551</xdr:rowOff>
    </xdr:to>
    <xdr:sp macro="" textlink="">
      <xdr:nvSpPr>
        <xdr:cNvPr id="207" name="円/楕円 206"/>
        <xdr:cNvSpPr/>
      </xdr:nvSpPr>
      <xdr:spPr>
        <a:xfrm>
          <a:off x="1079500" y="133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61678</xdr:rowOff>
    </xdr:from>
    <xdr:ext cx="599010" cy="259045"/>
    <xdr:sp macro="" textlink="">
      <xdr:nvSpPr>
        <xdr:cNvPr id="208" name="テキスト ボックス 207"/>
        <xdr:cNvSpPr txBox="1"/>
      </xdr:nvSpPr>
      <xdr:spPr>
        <a:xfrm>
          <a:off x="830794" y="1343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65971</xdr:rowOff>
    </xdr:from>
    <xdr:to>
      <xdr:col>6</xdr:col>
      <xdr:colOff>511175</xdr:colOff>
      <xdr:row>95</xdr:row>
      <xdr:rowOff>98616</xdr:rowOff>
    </xdr:to>
    <xdr:cxnSp macro="">
      <xdr:nvCxnSpPr>
        <xdr:cNvPr id="235" name="直線コネクタ 234"/>
        <xdr:cNvCxnSpPr/>
      </xdr:nvCxnSpPr>
      <xdr:spPr>
        <a:xfrm>
          <a:off x="3797300" y="16182271"/>
          <a:ext cx="838200" cy="20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65971</xdr:rowOff>
    </xdr:from>
    <xdr:to>
      <xdr:col>5</xdr:col>
      <xdr:colOff>358775</xdr:colOff>
      <xdr:row>94</xdr:row>
      <xdr:rowOff>143700</xdr:rowOff>
    </xdr:to>
    <xdr:cxnSp macro="">
      <xdr:nvCxnSpPr>
        <xdr:cNvPr id="238" name="直線コネクタ 237"/>
        <xdr:cNvCxnSpPr/>
      </xdr:nvCxnSpPr>
      <xdr:spPr>
        <a:xfrm flipV="1">
          <a:off x="2908300" y="16182271"/>
          <a:ext cx="889000" cy="7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143700</xdr:rowOff>
    </xdr:from>
    <xdr:to>
      <xdr:col>4</xdr:col>
      <xdr:colOff>155575</xdr:colOff>
      <xdr:row>95</xdr:row>
      <xdr:rowOff>139681</xdr:rowOff>
    </xdr:to>
    <xdr:cxnSp macro="">
      <xdr:nvCxnSpPr>
        <xdr:cNvPr id="241" name="直線コネクタ 240"/>
        <xdr:cNvCxnSpPr/>
      </xdr:nvCxnSpPr>
      <xdr:spPr>
        <a:xfrm flipV="1">
          <a:off x="2019300" y="16260000"/>
          <a:ext cx="889000" cy="16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139681</xdr:rowOff>
    </xdr:from>
    <xdr:to>
      <xdr:col>2</xdr:col>
      <xdr:colOff>638175</xdr:colOff>
      <xdr:row>96</xdr:row>
      <xdr:rowOff>4442</xdr:rowOff>
    </xdr:to>
    <xdr:cxnSp macro="">
      <xdr:nvCxnSpPr>
        <xdr:cNvPr id="244" name="直線コネクタ 243"/>
        <xdr:cNvCxnSpPr/>
      </xdr:nvCxnSpPr>
      <xdr:spPr>
        <a:xfrm flipV="1">
          <a:off x="1130300" y="16427431"/>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47816</xdr:rowOff>
    </xdr:from>
    <xdr:to>
      <xdr:col>6</xdr:col>
      <xdr:colOff>561975</xdr:colOff>
      <xdr:row>95</xdr:row>
      <xdr:rowOff>149416</xdr:rowOff>
    </xdr:to>
    <xdr:sp macro="" textlink="">
      <xdr:nvSpPr>
        <xdr:cNvPr id="254" name="円/楕円 253"/>
        <xdr:cNvSpPr/>
      </xdr:nvSpPr>
      <xdr:spPr>
        <a:xfrm>
          <a:off x="4584700" y="16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70693</xdr:rowOff>
    </xdr:from>
    <xdr:ext cx="599010" cy="259045"/>
    <xdr:sp macro="" textlink="">
      <xdr:nvSpPr>
        <xdr:cNvPr id="255" name="衛生費該当値テキスト"/>
        <xdr:cNvSpPr txBox="1"/>
      </xdr:nvSpPr>
      <xdr:spPr>
        <a:xfrm>
          <a:off x="4686300" y="161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121,486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15171</xdr:rowOff>
    </xdr:from>
    <xdr:to>
      <xdr:col>5</xdr:col>
      <xdr:colOff>409575</xdr:colOff>
      <xdr:row>94</xdr:row>
      <xdr:rowOff>116771</xdr:rowOff>
    </xdr:to>
    <xdr:sp macro="" textlink="">
      <xdr:nvSpPr>
        <xdr:cNvPr id="256" name="円/楕円 255"/>
        <xdr:cNvSpPr/>
      </xdr:nvSpPr>
      <xdr:spPr>
        <a:xfrm>
          <a:off x="3746500" y="161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133298</xdr:rowOff>
    </xdr:from>
    <xdr:ext cx="599010" cy="259045"/>
    <xdr:sp macro="" textlink="">
      <xdr:nvSpPr>
        <xdr:cNvPr id="257" name="テキスト ボックス 256"/>
        <xdr:cNvSpPr txBox="1"/>
      </xdr:nvSpPr>
      <xdr:spPr>
        <a:xfrm>
          <a:off x="3497794" y="15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166,126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92900</xdr:rowOff>
    </xdr:from>
    <xdr:to>
      <xdr:col>4</xdr:col>
      <xdr:colOff>206375</xdr:colOff>
      <xdr:row>95</xdr:row>
      <xdr:rowOff>23050</xdr:rowOff>
    </xdr:to>
    <xdr:sp macro="" textlink="">
      <xdr:nvSpPr>
        <xdr:cNvPr id="258" name="円/楕円 257"/>
        <xdr:cNvSpPr/>
      </xdr:nvSpPr>
      <xdr:spPr>
        <a:xfrm>
          <a:off x="2857500" y="162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39577</xdr:rowOff>
    </xdr:from>
    <xdr:ext cx="599010" cy="259045"/>
    <xdr:sp macro="" textlink="">
      <xdr:nvSpPr>
        <xdr:cNvPr id="259" name="テキスト ボックス 258"/>
        <xdr:cNvSpPr txBox="1"/>
      </xdr:nvSpPr>
      <xdr:spPr>
        <a:xfrm>
          <a:off x="2608794" y="1598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88881</xdr:rowOff>
    </xdr:from>
    <xdr:to>
      <xdr:col>3</xdr:col>
      <xdr:colOff>3175</xdr:colOff>
      <xdr:row>96</xdr:row>
      <xdr:rowOff>19031</xdr:rowOff>
    </xdr:to>
    <xdr:sp macro="" textlink="">
      <xdr:nvSpPr>
        <xdr:cNvPr id="260" name="円/楕円 259"/>
        <xdr:cNvSpPr/>
      </xdr:nvSpPr>
      <xdr:spPr>
        <a:xfrm>
          <a:off x="1968500" y="163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35558</xdr:rowOff>
    </xdr:from>
    <xdr:ext cx="599010" cy="259045"/>
    <xdr:sp macro="" textlink="">
      <xdr:nvSpPr>
        <xdr:cNvPr id="261" name="テキスト ボックス 260"/>
        <xdr:cNvSpPr txBox="1"/>
      </xdr:nvSpPr>
      <xdr:spPr>
        <a:xfrm>
          <a:off x="1719794" y="1615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125092</xdr:rowOff>
    </xdr:from>
    <xdr:to>
      <xdr:col>1</xdr:col>
      <xdr:colOff>485775</xdr:colOff>
      <xdr:row>96</xdr:row>
      <xdr:rowOff>55242</xdr:rowOff>
    </xdr:to>
    <xdr:sp macro="" textlink="">
      <xdr:nvSpPr>
        <xdr:cNvPr id="262" name="円/楕円 261"/>
        <xdr:cNvSpPr/>
      </xdr:nvSpPr>
      <xdr:spPr>
        <a:xfrm>
          <a:off x="1079500" y="164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71769</xdr:rowOff>
    </xdr:from>
    <xdr:ext cx="599010" cy="259045"/>
    <xdr:sp macro="" textlink="">
      <xdr:nvSpPr>
        <xdr:cNvPr id="263" name="テキスト ボックス 262"/>
        <xdr:cNvSpPr txBox="1"/>
      </xdr:nvSpPr>
      <xdr:spPr>
        <a:xfrm>
          <a:off x="830794" y="1618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16180</xdr:rowOff>
    </xdr:from>
    <xdr:to>
      <xdr:col>15</xdr:col>
      <xdr:colOff>180975</xdr:colOff>
      <xdr:row>39</xdr:row>
      <xdr:rowOff>44450</xdr:rowOff>
    </xdr:to>
    <xdr:cxnSp macro="">
      <xdr:nvCxnSpPr>
        <xdr:cNvPr id="292" name="直線コネクタ 291"/>
        <xdr:cNvCxnSpPr/>
      </xdr:nvCxnSpPr>
      <xdr:spPr>
        <a:xfrm flipV="1">
          <a:off x="9639300" y="6531280"/>
          <a:ext cx="8382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36678</xdr:rowOff>
    </xdr:from>
    <xdr:to>
      <xdr:col>14</xdr:col>
      <xdr:colOff>28575</xdr:colOff>
      <xdr:row>39</xdr:row>
      <xdr:rowOff>44450</xdr:rowOff>
    </xdr:to>
    <xdr:cxnSp macro="">
      <xdr:nvCxnSpPr>
        <xdr:cNvPr id="295" name="直線コネクタ 294"/>
        <xdr:cNvCxnSpPr/>
      </xdr:nvCxnSpPr>
      <xdr:spPr>
        <a:xfrm>
          <a:off x="8750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47879</xdr:rowOff>
    </xdr:from>
    <xdr:to>
      <xdr:col>12</xdr:col>
      <xdr:colOff>511175</xdr:colOff>
      <xdr:row>39</xdr:row>
      <xdr:rowOff>36678</xdr:rowOff>
    </xdr:to>
    <xdr:cxnSp macro="">
      <xdr:nvCxnSpPr>
        <xdr:cNvPr id="298" name="直線コネクタ 297"/>
        <xdr:cNvCxnSpPr/>
      </xdr:nvCxnSpPr>
      <xdr:spPr>
        <a:xfrm>
          <a:off x="7861300" y="5877179"/>
          <a:ext cx="889000" cy="8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47879</xdr:rowOff>
    </xdr:from>
    <xdr:to>
      <xdr:col>11</xdr:col>
      <xdr:colOff>307975</xdr:colOff>
      <xdr:row>34</xdr:row>
      <xdr:rowOff>169799</xdr:rowOff>
    </xdr:to>
    <xdr:cxnSp macro="">
      <xdr:nvCxnSpPr>
        <xdr:cNvPr id="301" name="直線コネクタ 300"/>
        <xdr:cNvCxnSpPr/>
      </xdr:nvCxnSpPr>
      <xdr:spPr>
        <a:xfrm flipV="1">
          <a:off x="6972300" y="587717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136830</xdr:rowOff>
    </xdr:from>
    <xdr:to>
      <xdr:col>15</xdr:col>
      <xdr:colOff>231775</xdr:colOff>
      <xdr:row>38</xdr:row>
      <xdr:rowOff>66980</xdr:rowOff>
    </xdr:to>
    <xdr:sp macro="" textlink="">
      <xdr:nvSpPr>
        <xdr:cNvPr id="311" name="円/楕円 310"/>
        <xdr:cNvSpPr/>
      </xdr:nvSpPr>
      <xdr:spPr>
        <a:xfrm>
          <a:off x="104267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159707</xdr:rowOff>
    </xdr:from>
    <xdr:ext cx="469744" cy="259045"/>
    <xdr:sp macro="" textlink="">
      <xdr:nvSpPr>
        <xdr:cNvPr id="312" name="労働費該当値テキスト"/>
        <xdr:cNvSpPr txBox="1"/>
      </xdr:nvSpPr>
      <xdr:spPr>
        <a:xfrm>
          <a:off x="10528300" y="63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157328</xdr:rowOff>
    </xdr:from>
    <xdr:to>
      <xdr:col>12</xdr:col>
      <xdr:colOff>561975</xdr:colOff>
      <xdr:row>39</xdr:row>
      <xdr:rowOff>87478</xdr:rowOff>
    </xdr:to>
    <xdr:sp macro="" textlink="">
      <xdr:nvSpPr>
        <xdr:cNvPr id="315" name="円/楕円 314"/>
        <xdr:cNvSpPr/>
      </xdr:nvSpPr>
      <xdr:spPr>
        <a:xfrm>
          <a:off x="8699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78605</xdr:rowOff>
    </xdr:from>
    <xdr:ext cx="378565" cy="259045"/>
    <xdr:sp macro="" textlink="">
      <xdr:nvSpPr>
        <xdr:cNvPr id="316" name="テキスト ボックス 315"/>
        <xdr:cNvSpPr txBox="1"/>
      </xdr:nvSpPr>
      <xdr:spPr>
        <a:xfrm>
          <a:off x="8561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168529</xdr:rowOff>
    </xdr:from>
    <xdr:to>
      <xdr:col>11</xdr:col>
      <xdr:colOff>358775</xdr:colOff>
      <xdr:row>34</xdr:row>
      <xdr:rowOff>98679</xdr:rowOff>
    </xdr:to>
    <xdr:sp macro="" textlink="">
      <xdr:nvSpPr>
        <xdr:cNvPr id="317" name="円/楕円 316"/>
        <xdr:cNvSpPr/>
      </xdr:nvSpPr>
      <xdr:spPr>
        <a:xfrm>
          <a:off x="7810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115206</xdr:rowOff>
    </xdr:from>
    <xdr:ext cx="534377" cy="259045"/>
    <xdr:sp macro="" textlink="">
      <xdr:nvSpPr>
        <xdr:cNvPr id="318" name="テキスト ボックス 317"/>
        <xdr:cNvSpPr txBox="1"/>
      </xdr:nvSpPr>
      <xdr:spPr>
        <a:xfrm>
          <a:off x="7594111" y="5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118999</xdr:rowOff>
    </xdr:from>
    <xdr:to>
      <xdr:col>10</xdr:col>
      <xdr:colOff>155575</xdr:colOff>
      <xdr:row>35</xdr:row>
      <xdr:rowOff>49149</xdr:rowOff>
    </xdr:to>
    <xdr:sp macro="" textlink="">
      <xdr:nvSpPr>
        <xdr:cNvPr id="319" name="円/楕円 318"/>
        <xdr:cNvSpPr/>
      </xdr:nvSpPr>
      <xdr:spPr>
        <a:xfrm>
          <a:off x="6921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65676</xdr:rowOff>
    </xdr:from>
    <xdr:ext cx="469744" cy="259045"/>
    <xdr:sp macro="" textlink="">
      <xdr:nvSpPr>
        <xdr:cNvPr id="320" name="テキスト ボックス 319"/>
        <xdr:cNvSpPr txBox="1"/>
      </xdr:nvSpPr>
      <xdr:spPr>
        <a:xfrm>
          <a:off x="6737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68200</xdr:rowOff>
    </xdr:from>
    <xdr:to>
      <xdr:col>15</xdr:col>
      <xdr:colOff>180975</xdr:colOff>
      <xdr:row>57</xdr:row>
      <xdr:rowOff>95746</xdr:rowOff>
    </xdr:to>
    <xdr:cxnSp macro="">
      <xdr:nvCxnSpPr>
        <xdr:cNvPr id="345" name="直線コネクタ 344"/>
        <xdr:cNvCxnSpPr/>
      </xdr:nvCxnSpPr>
      <xdr:spPr>
        <a:xfrm flipV="1">
          <a:off x="9639300" y="9840850"/>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76035</xdr:rowOff>
    </xdr:from>
    <xdr:to>
      <xdr:col>14</xdr:col>
      <xdr:colOff>28575</xdr:colOff>
      <xdr:row>57</xdr:row>
      <xdr:rowOff>95746</xdr:rowOff>
    </xdr:to>
    <xdr:cxnSp macro="">
      <xdr:nvCxnSpPr>
        <xdr:cNvPr id="348" name="直線コネクタ 347"/>
        <xdr:cNvCxnSpPr/>
      </xdr:nvCxnSpPr>
      <xdr:spPr>
        <a:xfrm>
          <a:off x="8750300" y="9848685"/>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76035</xdr:rowOff>
    </xdr:from>
    <xdr:to>
      <xdr:col>12</xdr:col>
      <xdr:colOff>511175</xdr:colOff>
      <xdr:row>57</xdr:row>
      <xdr:rowOff>77955</xdr:rowOff>
    </xdr:to>
    <xdr:cxnSp macro="">
      <xdr:nvCxnSpPr>
        <xdr:cNvPr id="351" name="直線コネクタ 350"/>
        <xdr:cNvCxnSpPr/>
      </xdr:nvCxnSpPr>
      <xdr:spPr>
        <a:xfrm flipV="1">
          <a:off x="7861300" y="984868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61285</xdr:rowOff>
    </xdr:from>
    <xdr:to>
      <xdr:col>11</xdr:col>
      <xdr:colOff>307975</xdr:colOff>
      <xdr:row>57</xdr:row>
      <xdr:rowOff>77955</xdr:rowOff>
    </xdr:to>
    <xdr:cxnSp macro="">
      <xdr:nvCxnSpPr>
        <xdr:cNvPr id="354" name="直線コネクタ 353"/>
        <xdr:cNvCxnSpPr/>
      </xdr:nvCxnSpPr>
      <xdr:spPr>
        <a:xfrm>
          <a:off x="6972300" y="9833935"/>
          <a:ext cx="8890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17400</xdr:rowOff>
    </xdr:from>
    <xdr:to>
      <xdr:col>15</xdr:col>
      <xdr:colOff>231775</xdr:colOff>
      <xdr:row>57</xdr:row>
      <xdr:rowOff>119000</xdr:rowOff>
    </xdr:to>
    <xdr:sp macro="" textlink="">
      <xdr:nvSpPr>
        <xdr:cNvPr id="364" name="円/楕円 363"/>
        <xdr:cNvSpPr/>
      </xdr:nvSpPr>
      <xdr:spPr>
        <a:xfrm>
          <a:off x="10426700" y="97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103777</xdr:rowOff>
    </xdr:from>
    <xdr:ext cx="534377" cy="259045"/>
    <xdr:sp macro="" textlink="">
      <xdr:nvSpPr>
        <xdr:cNvPr id="365" name="農林水産業費該当値テキスト"/>
        <xdr:cNvSpPr txBox="1"/>
      </xdr:nvSpPr>
      <xdr:spPr>
        <a:xfrm>
          <a:off x="10528300" y="97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44946</xdr:rowOff>
    </xdr:from>
    <xdr:to>
      <xdr:col>14</xdr:col>
      <xdr:colOff>79375</xdr:colOff>
      <xdr:row>57</xdr:row>
      <xdr:rowOff>146546</xdr:rowOff>
    </xdr:to>
    <xdr:sp macro="" textlink="">
      <xdr:nvSpPr>
        <xdr:cNvPr id="366" name="円/楕円 365"/>
        <xdr:cNvSpPr/>
      </xdr:nvSpPr>
      <xdr:spPr>
        <a:xfrm>
          <a:off x="9588500" y="98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137673</xdr:rowOff>
    </xdr:from>
    <xdr:ext cx="534377" cy="259045"/>
    <xdr:sp macro="" textlink="">
      <xdr:nvSpPr>
        <xdr:cNvPr id="367" name="テキスト ボックス 366"/>
        <xdr:cNvSpPr txBox="1"/>
      </xdr:nvSpPr>
      <xdr:spPr>
        <a:xfrm>
          <a:off x="9372111" y="9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25235</xdr:rowOff>
    </xdr:from>
    <xdr:to>
      <xdr:col>12</xdr:col>
      <xdr:colOff>561975</xdr:colOff>
      <xdr:row>57</xdr:row>
      <xdr:rowOff>126835</xdr:rowOff>
    </xdr:to>
    <xdr:sp macro="" textlink="">
      <xdr:nvSpPr>
        <xdr:cNvPr id="368" name="円/楕円 367"/>
        <xdr:cNvSpPr/>
      </xdr:nvSpPr>
      <xdr:spPr>
        <a:xfrm>
          <a:off x="8699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117962</xdr:rowOff>
    </xdr:from>
    <xdr:ext cx="534377" cy="259045"/>
    <xdr:sp macro="" textlink="">
      <xdr:nvSpPr>
        <xdr:cNvPr id="369" name="テキスト ボックス 368"/>
        <xdr:cNvSpPr txBox="1"/>
      </xdr:nvSpPr>
      <xdr:spPr>
        <a:xfrm>
          <a:off x="8483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27155</xdr:rowOff>
    </xdr:from>
    <xdr:to>
      <xdr:col>11</xdr:col>
      <xdr:colOff>358775</xdr:colOff>
      <xdr:row>57</xdr:row>
      <xdr:rowOff>128755</xdr:rowOff>
    </xdr:to>
    <xdr:sp macro="" textlink="">
      <xdr:nvSpPr>
        <xdr:cNvPr id="370" name="円/楕円 369"/>
        <xdr:cNvSpPr/>
      </xdr:nvSpPr>
      <xdr:spPr>
        <a:xfrm>
          <a:off x="7810500" y="97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119882</xdr:rowOff>
    </xdr:from>
    <xdr:ext cx="534377" cy="259045"/>
    <xdr:sp macro="" textlink="">
      <xdr:nvSpPr>
        <xdr:cNvPr id="371" name="テキスト ボックス 370"/>
        <xdr:cNvSpPr txBox="1"/>
      </xdr:nvSpPr>
      <xdr:spPr>
        <a:xfrm>
          <a:off x="7594111" y="98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10485</xdr:rowOff>
    </xdr:from>
    <xdr:to>
      <xdr:col>10</xdr:col>
      <xdr:colOff>155575</xdr:colOff>
      <xdr:row>57</xdr:row>
      <xdr:rowOff>112085</xdr:rowOff>
    </xdr:to>
    <xdr:sp macro="" textlink="">
      <xdr:nvSpPr>
        <xdr:cNvPr id="372" name="円/楕円 371"/>
        <xdr:cNvSpPr/>
      </xdr:nvSpPr>
      <xdr:spPr>
        <a:xfrm>
          <a:off x="6921500" y="97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103212</xdr:rowOff>
    </xdr:from>
    <xdr:ext cx="534377" cy="259045"/>
    <xdr:sp macro="" textlink="">
      <xdr:nvSpPr>
        <xdr:cNvPr id="373" name="テキスト ボックス 372"/>
        <xdr:cNvSpPr txBox="1"/>
      </xdr:nvSpPr>
      <xdr:spPr>
        <a:xfrm>
          <a:off x="6705111" y="98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83432</xdr:rowOff>
    </xdr:from>
    <xdr:to>
      <xdr:col>15</xdr:col>
      <xdr:colOff>180975</xdr:colOff>
      <xdr:row>77</xdr:row>
      <xdr:rowOff>116709</xdr:rowOff>
    </xdr:to>
    <xdr:cxnSp macro="">
      <xdr:nvCxnSpPr>
        <xdr:cNvPr id="404" name="直線コネクタ 403"/>
        <xdr:cNvCxnSpPr/>
      </xdr:nvCxnSpPr>
      <xdr:spPr>
        <a:xfrm flipV="1">
          <a:off x="9639300" y="13285082"/>
          <a:ext cx="8382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116709</xdr:rowOff>
    </xdr:from>
    <xdr:to>
      <xdr:col>14</xdr:col>
      <xdr:colOff>28575</xdr:colOff>
      <xdr:row>77</xdr:row>
      <xdr:rowOff>133871</xdr:rowOff>
    </xdr:to>
    <xdr:cxnSp macro="">
      <xdr:nvCxnSpPr>
        <xdr:cNvPr id="407" name="直線コネクタ 406"/>
        <xdr:cNvCxnSpPr/>
      </xdr:nvCxnSpPr>
      <xdr:spPr>
        <a:xfrm flipV="1">
          <a:off x="8750300" y="13318359"/>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133871</xdr:rowOff>
    </xdr:from>
    <xdr:to>
      <xdr:col>12</xdr:col>
      <xdr:colOff>511175</xdr:colOff>
      <xdr:row>78</xdr:row>
      <xdr:rowOff>36161</xdr:rowOff>
    </xdr:to>
    <xdr:cxnSp macro="">
      <xdr:nvCxnSpPr>
        <xdr:cNvPr id="410" name="直線コネクタ 409"/>
        <xdr:cNvCxnSpPr/>
      </xdr:nvCxnSpPr>
      <xdr:spPr>
        <a:xfrm flipV="1">
          <a:off x="7861300" y="13335521"/>
          <a:ext cx="889000" cy="7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36161</xdr:rowOff>
    </xdr:from>
    <xdr:to>
      <xdr:col>11</xdr:col>
      <xdr:colOff>307975</xdr:colOff>
      <xdr:row>78</xdr:row>
      <xdr:rowOff>104398</xdr:rowOff>
    </xdr:to>
    <xdr:cxnSp macro="">
      <xdr:nvCxnSpPr>
        <xdr:cNvPr id="413" name="直線コネクタ 412"/>
        <xdr:cNvCxnSpPr/>
      </xdr:nvCxnSpPr>
      <xdr:spPr>
        <a:xfrm flipV="1">
          <a:off x="6972300" y="13409261"/>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32632</xdr:rowOff>
    </xdr:from>
    <xdr:to>
      <xdr:col>15</xdr:col>
      <xdr:colOff>231775</xdr:colOff>
      <xdr:row>77</xdr:row>
      <xdr:rowOff>134232</xdr:rowOff>
    </xdr:to>
    <xdr:sp macro="" textlink="">
      <xdr:nvSpPr>
        <xdr:cNvPr id="423" name="円/楕円 422"/>
        <xdr:cNvSpPr/>
      </xdr:nvSpPr>
      <xdr:spPr>
        <a:xfrm>
          <a:off x="10426700" y="132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11059</xdr:rowOff>
    </xdr:from>
    <xdr:ext cx="534377" cy="259045"/>
    <xdr:sp macro="" textlink="">
      <xdr:nvSpPr>
        <xdr:cNvPr id="424" name="商工費該当値テキスト"/>
        <xdr:cNvSpPr txBox="1"/>
      </xdr:nvSpPr>
      <xdr:spPr>
        <a:xfrm>
          <a:off x="10528300" y="132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65909</xdr:rowOff>
    </xdr:from>
    <xdr:to>
      <xdr:col>14</xdr:col>
      <xdr:colOff>79375</xdr:colOff>
      <xdr:row>77</xdr:row>
      <xdr:rowOff>167509</xdr:rowOff>
    </xdr:to>
    <xdr:sp macro="" textlink="">
      <xdr:nvSpPr>
        <xdr:cNvPr id="425" name="円/楕円 424"/>
        <xdr:cNvSpPr/>
      </xdr:nvSpPr>
      <xdr:spPr>
        <a:xfrm>
          <a:off x="9588500" y="132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158636</xdr:rowOff>
    </xdr:from>
    <xdr:ext cx="534377" cy="259045"/>
    <xdr:sp macro="" textlink="">
      <xdr:nvSpPr>
        <xdr:cNvPr id="426" name="テキスト ボックス 425"/>
        <xdr:cNvSpPr txBox="1"/>
      </xdr:nvSpPr>
      <xdr:spPr>
        <a:xfrm>
          <a:off x="9372111" y="133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83071</xdr:rowOff>
    </xdr:from>
    <xdr:to>
      <xdr:col>12</xdr:col>
      <xdr:colOff>561975</xdr:colOff>
      <xdr:row>78</xdr:row>
      <xdr:rowOff>13221</xdr:rowOff>
    </xdr:to>
    <xdr:sp macro="" textlink="">
      <xdr:nvSpPr>
        <xdr:cNvPr id="427" name="円/楕円 426"/>
        <xdr:cNvSpPr/>
      </xdr:nvSpPr>
      <xdr:spPr>
        <a:xfrm>
          <a:off x="8699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4348</xdr:rowOff>
    </xdr:from>
    <xdr:ext cx="534377" cy="259045"/>
    <xdr:sp macro="" textlink="">
      <xdr:nvSpPr>
        <xdr:cNvPr id="428" name="テキスト ボックス 427"/>
        <xdr:cNvSpPr txBox="1"/>
      </xdr:nvSpPr>
      <xdr:spPr>
        <a:xfrm>
          <a:off x="8483111"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156811</xdr:rowOff>
    </xdr:from>
    <xdr:to>
      <xdr:col>11</xdr:col>
      <xdr:colOff>358775</xdr:colOff>
      <xdr:row>78</xdr:row>
      <xdr:rowOff>86961</xdr:rowOff>
    </xdr:to>
    <xdr:sp macro="" textlink="">
      <xdr:nvSpPr>
        <xdr:cNvPr id="429" name="円/楕円 428"/>
        <xdr:cNvSpPr/>
      </xdr:nvSpPr>
      <xdr:spPr>
        <a:xfrm>
          <a:off x="7810500" y="13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78088</xdr:rowOff>
    </xdr:from>
    <xdr:ext cx="534377" cy="259045"/>
    <xdr:sp macro="" textlink="">
      <xdr:nvSpPr>
        <xdr:cNvPr id="430" name="テキスト ボックス 429"/>
        <xdr:cNvSpPr txBox="1"/>
      </xdr:nvSpPr>
      <xdr:spPr>
        <a:xfrm>
          <a:off x="7594111" y="13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53598</xdr:rowOff>
    </xdr:from>
    <xdr:to>
      <xdr:col>10</xdr:col>
      <xdr:colOff>155575</xdr:colOff>
      <xdr:row>78</xdr:row>
      <xdr:rowOff>155198</xdr:rowOff>
    </xdr:to>
    <xdr:sp macro="" textlink="">
      <xdr:nvSpPr>
        <xdr:cNvPr id="431" name="円/楕円 430"/>
        <xdr:cNvSpPr/>
      </xdr:nvSpPr>
      <xdr:spPr>
        <a:xfrm>
          <a:off x="6921500" y="13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146325</xdr:rowOff>
    </xdr:from>
    <xdr:ext cx="534377" cy="259045"/>
    <xdr:sp macro="" textlink="">
      <xdr:nvSpPr>
        <xdr:cNvPr id="432" name="テキスト ボックス 431"/>
        <xdr:cNvSpPr txBox="1"/>
      </xdr:nvSpPr>
      <xdr:spPr>
        <a:xfrm>
          <a:off x="6705111" y="13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165719</xdr:rowOff>
    </xdr:from>
    <xdr:to>
      <xdr:col>15</xdr:col>
      <xdr:colOff>180975</xdr:colOff>
      <xdr:row>97</xdr:row>
      <xdr:rowOff>14880</xdr:rowOff>
    </xdr:to>
    <xdr:cxnSp macro="">
      <xdr:nvCxnSpPr>
        <xdr:cNvPr id="459" name="直線コネクタ 458"/>
        <xdr:cNvCxnSpPr/>
      </xdr:nvCxnSpPr>
      <xdr:spPr>
        <a:xfrm>
          <a:off x="9639300" y="16624919"/>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165719</xdr:rowOff>
    </xdr:from>
    <xdr:to>
      <xdr:col>14</xdr:col>
      <xdr:colOff>28575</xdr:colOff>
      <xdr:row>97</xdr:row>
      <xdr:rowOff>88105</xdr:rowOff>
    </xdr:to>
    <xdr:cxnSp macro="">
      <xdr:nvCxnSpPr>
        <xdr:cNvPr id="462" name="直線コネクタ 461"/>
        <xdr:cNvCxnSpPr/>
      </xdr:nvCxnSpPr>
      <xdr:spPr>
        <a:xfrm flipV="1">
          <a:off x="8750300" y="16624919"/>
          <a:ext cx="8890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3806</xdr:rowOff>
    </xdr:from>
    <xdr:to>
      <xdr:col>12</xdr:col>
      <xdr:colOff>511175</xdr:colOff>
      <xdr:row>97</xdr:row>
      <xdr:rowOff>88105</xdr:rowOff>
    </xdr:to>
    <xdr:cxnSp macro="">
      <xdr:nvCxnSpPr>
        <xdr:cNvPr id="465" name="直線コネクタ 464"/>
        <xdr:cNvCxnSpPr/>
      </xdr:nvCxnSpPr>
      <xdr:spPr>
        <a:xfrm>
          <a:off x="7861300" y="16634456"/>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3806</xdr:rowOff>
    </xdr:from>
    <xdr:to>
      <xdr:col>11</xdr:col>
      <xdr:colOff>307975</xdr:colOff>
      <xdr:row>97</xdr:row>
      <xdr:rowOff>96335</xdr:rowOff>
    </xdr:to>
    <xdr:cxnSp macro="">
      <xdr:nvCxnSpPr>
        <xdr:cNvPr id="468" name="直線コネクタ 467"/>
        <xdr:cNvCxnSpPr/>
      </xdr:nvCxnSpPr>
      <xdr:spPr>
        <a:xfrm flipV="1">
          <a:off x="6972300" y="16634456"/>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135530</xdr:rowOff>
    </xdr:from>
    <xdr:to>
      <xdr:col>15</xdr:col>
      <xdr:colOff>231775</xdr:colOff>
      <xdr:row>97</xdr:row>
      <xdr:rowOff>65680</xdr:rowOff>
    </xdr:to>
    <xdr:sp macro="" textlink="">
      <xdr:nvSpPr>
        <xdr:cNvPr id="478" name="円/楕円 477"/>
        <xdr:cNvSpPr/>
      </xdr:nvSpPr>
      <xdr:spPr>
        <a:xfrm>
          <a:off x="10426700" y="165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113957</xdr:rowOff>
    </xdr:from>
    <xdr:ext cx="534377" cy="259045"/>
    <xdr:sp macro="" textlink="">
      <xdr:nvSpPr>
        <xdr:cNvPr id="479" name="土木費該当値テキスト"/>
        <xdr:cNvSpPr txBox="1"/>
      </xdr:nvSpPr>
      <xdr:spPr>
        <a:xfrm>
          <a:off x="10528300" y="165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114919</xdr:rowOff>
    </xdr:from>
    <xdr:to>
      <xdr:col>14</xdr:col>
      <xdr:colOff>79375</xdr:colOff>
      <xdr:row>97</xdr:row>
      <xdr:rowOff>45069</xdr:rowOff>
    </xdr:to>
    <xdr:sp macro="" textlink="">
      <xdr:nvSpPr>
        <xdr:cNvPr id="480" name="円/楕円 479"/>
        <xdr:cNvSpPr/>
      </xdr:nvSpPr>
      <xdr:spPr>
        <a:xfrm>
          <a:off x="9588500" y="165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36196</xdr:rowOff>
    </xdr:from>
    <xdr:ext cx="534377" cy="259045"/>
    <xdr:sp macro="" textlink="">
      <xdr:nvSpPr>
        <xdr:cNvPr id="481" name="テキスト ボックス 480"/>
        <xdr:cNvSpPr txBox="1"/>
      </xdr:nvSpPr>
      <xdr:spPr>
        <a:xfrm>
          <a:off x="9372111" y="16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37305</xdr:rowOff>
    </xdr:from>
    <xdr:to>
      <xdr:col>12</xdr:col>
      <xdr:colOff>561975</xdr:colOff>
      <xdr:row>97</xdr:row>
      <xdr:rowOff>138905</xdr:rowOff>
    </xdr:to>
    <xdr:sp macro="" textlink="">
      <xdr:nvSpPr>
        <xdr:cNvPr id="482" name="円/楕円 481"/>
        <xdr:cNvSpPr/>
      </xdr:nvSpPr>
      <xdr:spPr>
        <a:xfrm>
          <a:off x="8699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130032</xdr:rowOff>
    </xdr:from>
    <xdr:ext cx="534377" cy="259045"/>
    <xdr:sp macro="" textlink="">
      <xdr:nvSpPr>
        <xdr:cNvPr id="483" name="テキスト ボックス 482"/>
        <xdr:cNvSpPr txBox="1"/>
      </xdr:nvSpPr>
      <xdr:spPr>
        <a:xfrm>
          <a:off x="8483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124456</xdr:rowOff>
    </xdr:from>
    <xdr:to>
      <xdr:col>11</xdr:col>
      <xdr:colOff>358775</xdr:colOff>
      <xdr:row>97</xdr:row>
      <xdr:rowOff>54606</xdr:rowOff>
    </xdr:to>
    <xdr:sp macro="" textlink="">
      <xdr:nvSpPr>
        <xdr:cNvPr id="484" name="円/楕円 483"/>
        <xdr:cNvSpPr/>
      </xdr:nvSpPr>
      <xdr:spPr>
        <a:xfrm>
          <a:off x="7810500" y="16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45733</xdr:rowOff>
    </xdr:from>
    <xdr:ext cx="534377" cy="259045"/>
    <xdr:sp macro="" textlink="">
      <xdr:nvSpPr>
        <xdr:cNvPr id="485" name="テキスト ボックス 484"/>
        <xdr:cNvSpPr txBox="1"/>
      </xdr:nvSpPr>
      <xdr:spPr>
        <a:xfrm>
          <a:off x="7594111" y="16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45535</xdr:rowOff>
    </xdr:from>
    <xdr:to>
      <xdr:col>10</xdr:col>
      <xdr:colOff>155575</xdr:colOff>
      <xdr:row>97</xdr:row>
      <xdr:rowOff>147135</xdr:rowOff>
    </xdr:to>
    <xdr:sp macro="" textlink="">
      <xdr:nvSpPr>
        <xdr:cNvPr id="486" name="円/楕円 485"/>
        <xdr:cNvSpPr/>
      </xdr:nvSpPr>
      <xdr:spPr>
        <a:xfrm>
          <a:off x="6921500" y="166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138262</xdr:rowOff>
    </xdr:from>
    <xdr:ext cx="534377" cy="259045"/>
    <xdr:sp macro="" textlink="">
      <xdr:nvSpPr>
        <xdr:cNvPr id="487" name="テキスト ボックス 486"/>
        <xdr:cNvSpPr txBox="1"/>
      </xdr:nvSpPr>
      <xdr:spPr>
        <a:xfrm>
          <a:off x="6705111" y="167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95489</xdr:rowOff>
    </xdr:from>
    <xdr:to>
      <xdr:col>23</xdr:col>
      <xdr:colOff>517525</xdr:colOff>
      <xdr:row>36</xdr:row>
      <xdr:rowOff>67394</xdr:rowOff>
    </xdr:to>
    <xdr:cxnSp macro="">
      <xdr:nvCxnSpPr>
        <xdr:cNvPr id="515" name="直線コネクタ 514"/>
        <xdr:cNvCxnSpPr/>
      </xdr:nvCxnSpPr>
      <xdr:spPr>
        <a:xfrm flipV="1">
          <a:off x="15481300" y="6096239"/>
          <a:ext cx="838200" cy="14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67394</xdr:rowOff>
    </xdr:from>
    <xdr:to>
      <xdr:col>22</xdr:col>
      <xdr:colOff>365125</xdr:colOff>
      <xdr:row>36</xdr:row>
      <xdr:rowOff>76675</xdr:rowOff>
    </xdr:to>
    <xdr:cxnSp macro="">
      <xdr:nvCxnSpPr>
        <xdr:cNvPr id="518" name="直線コネクタ 517"/>
        <xdr:cNvCxnSpPr/>
      </xdr:nvCxnSpPr>
      <xdr:spPr>
        <a:xfrm flipV="1">
          <a:off x="14592300" y="6239594"/>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76675</xdr:rowOff>
    </xdr:from>
    <xdr:to>
      <xdr:col>21</xdr:col>
      <xdr:colOff>161925</xdr:colOff>
      <xdr:row>36</xdr:row>
      <xdr:rowOff>160045</xdr:rowOff>
    </xdr:to>
    <xdr:cxnSp macro="">
      <xdr:nvCxnSpPr>
        <xdr:cNvPr id="521" name="直線コネクタ 520"/>
        <xdr:cNvCxnSpPr/>
      </xdr:nvCxnSpPr>
      <xdr:spPr>
        <a:xfrm flipV="1">
          <a:off x="13703300" y="6248875"/>
          <a:ext cx="8890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66091</xdr:rowOff>
    </xdr:from>
    <xdr:to>
      <xdr:col>19</xdr:col>
      <xdr:colOff>644525</xdr:colOff>
      <xdr:row>36</xdr:row>
      <xdr:rowOff>160045</xdr:rowOff>
    </xdr:to>
    <xdr:cxnSp macro="">
      <xdr:nvCxnSpPr>
        <xdr:cNvPr id="524" name="直線コネクタ 523"/>
        <xdr:cNvCxnSpPr/>
      </xdr:nvCxnSpPr>
      <xdr:spPr>
        <a:xfrm>
          <a:off x="12814300" y="6238291"/>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44689</xdr:rowOff>
    </xdr:from>
    <xdr:to>
      <xdr:col>23</xdr:col>
      <xdr:colOff>568325</xdr:colOff>
      <xdr:row>35</xdr:row>
      <xdr:rowOff>146289</xdr:rowOff>
    </xdr:to>
    <xdr:sp macro="" textlink="">
      <xdr:nvSpPr>
        <xdr:cNvPr id="534" name="円/楕円 533"/>
        <xdr:cNvSpPr/>
      </xdr:nvSpPr>
      <xdr:spPr>
        <a:xfrm>
          <a:off x="16268700" y="6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67566</xdr:rowOff>
    </xdr:from>
    <xdr:ext cx="534377" cy="259045"/>
    <xdr:sp macro="" textlink="">
      <xdr:nvSpPr>
        <xdr:cNvPr id="535" name="消防費該当値テキスト"/>
        <xdr:cNvSpPr txBox="1"/>
      </xdr:nvSpPr>
      <xdr:spPr>
        <a:xfrm>
          <a:off x="16370300" y="58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16594</xdr:rowOff>
    </xdr:from>
    <xdr:to>
      <xdr:col>22</xdr:col>
      <xdr:colOff>415925</xdr:colOff>
      <xdr:row>36</xdr:row>
      <xdr:rowOff>118194</xdr:rowOff>
    </xdr:to>
    <xdr:sp macro="" textlink="">
      <xdr:nvSpPr>
        <xdr:cNvPr id="536" name="円/楕円 535"/>
        <xdr:cNvSpPr/>
      </xdr:nvSpPr>
      <xdr:spPr>
        <a:xfrm>
          <a:off x="15430500" y="61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109321</xdr:rowOff>
    </xdr:from>
    <xdr:ext cx="534377" cy="259045"/>
    <xdr:sp macro="" textlink="">
      <xdr:nvSpPr>
        <xdr:cNvPr id="537" name="テキスト ボックス 536"/>
        <xdr:cNvSpPr txBox="1"/>
      </xdr:nvSpPr>
      <xdr:spPr>
        <a:xfrm>
          <a:off x="15214111" y="62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25875</xdr:rowOff>
    </xdr:from>
    <xdr:to>
      <xdr:col>21</xdr:col>
      <xdr:colOff>212725</xdr:colOff>
      <xdr:row>36</xdr:row>
      <xdr:rowOff>127475</xdr:rowOff>
    </xdr:to>
    <xdr:sp macro="" textlink="">
      <xdr:nvSpPr>
        <xdr:cNvPr id="538" name="円/楕円 537"/>
        <xdr:cNvSpPr/>
      </xdr:nvSpPr>
      <xdr:spPr>
        <a:xfrm>
          <a:off x="14541500" y="61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144002</xdr:rowOff>
    </xdr:from>
    <xdr:ext cx="534377" cy="259045"/>
    <xdr:sp macro="" textlink="">
      <xdr:nvSpPr>
        <xdr:cNvPr id="539" name="テキスト ボックス 538"/>
        <xdr:cNvSpPr txBox="1"/>
      </xdr:nvSpPr>
      <xdr:spPr>
        <a:xfrm>
          <a:off x="14325111" y="59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109245</xdr:rowOff>
    </xdr:from>
    <xdr:to>
      <xdr:col>20</xdr:col>
      <xdr:colOff>9525</xdr:colOff>
      <xdr:row>37</xdr:row>
      <xdr:rowOff>39395</xdr:rowOff>
    </xdr:to>
    <xdr:sp macro="" textlink="">
      <xdr:nvSpPr>
        <xdr:cNvPr id="540" name="円/楕円 539"/>
        <xdr:cNvSpPr/>
      </xdr:nvSpPr>
      <xdr:spPr>
        <a:xfrm>
          <a:off x="13652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55922</xdr:rowOff>
    </xdr:from>
    <xdr:ext cx="534377" cy="259045"/>
    <xdr:sp macro="" textlink="">
      <xdr:nvSpPr>
        <xdr:cNvPr id="541" name="テキスト ボックス 540"/>
        <xdr:cNvSpPr txBox="1"/>
      </xdr:nvSpPr>
      <xdr:spPr>
        <a:xfrm>
          <a:off x="13436111" y="60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15291</xdr:rowOff>
    </xdr:from>
    <xdr:to>
      <xdr:col>18</xdr:col>
      <xdr:colOff>492125</xdr:colOff>
      <xdr:row>36</xdr:row>
      <xdr:rowOff>116891</xdr:rowOff>
    </xdr:to>
    <xdr:sp macro="" textlink="">
      <xdr:nvSpPr>
        <xdr:cNvPr id="542" name="円/楕円 541"/>
        <xdr:cNvSpPr/>
      </xdr:nvSpPr>
      <xdr:spPr>
        <a:xfrm>
          <a:off x="12763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133418</xdr:rowOff>
    </xdr:from>
    <xdr:ext cx="534377" cy="259045"/>
    <xdr:sp macro="" textlink="">
      <xdr:nvSpPr>
        <xdr:cNvPr id="543" name="テキスト ボックス 542"/>
        <xdr:cNvSpPr txBox="1"/>
      </xdr:nvSpPr>
      <xdr:spPr>
        <a:xfrm>
          <a:off x="12547111" y="59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48744</xdr:rowOff>
    </xdr:from>
    <xdr:to>
      <xdr:col>23</xdr:col>
      <xdr:colOff>517525</xdr:colOff>
      <xdr:row>57</xdr:row>
      <xdr:rowOff>62479</xdr:rowOff>
    </xdr:to>
    <xdr:cxnSp macro="">
      <xdr:nvCxnSpPr>
        <xdr:cNvPr id="570" name="直線コネクタ 569"/>
        <xdr:cNvCxnSpPr/>
      </xdr:nvCxnSpPr>
      <xdr:spPr>
        <a:xfrm>
          <a:off x="15481300" y="9821394"/>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48744</xdr:rowOff>
    </xdr:from>
    <xdr:to>
      <xdr:col>22</xdr:col>
      <xdr:colOff>365125</xdr:colOff>
      <xdr:row>57</xdr:row>
      <xdr:rowOff>54743</xdr:rowOff>
    </xdr:to>
    <xdr:cxnSp macro="">
      <xdr:nvCxnSpPr>
        <xdr:cNvPr id="573" name="直線コネクタ 572"/>
        <xdr:cNvCxnSpPr/>
      </xdr:nvCxnSpPr>
      <xdr:spPr>
        <a:xfrm flipV="1">
          <a:off x="14592300" y="9821394"/>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27435</xdr:rowOff>
    </xdr:from>
    <xdr:to>
      <xdr:col>21</xdr:col>
      <xdr:colOff>161925</xdr:colOff>
      <xdr:row>57</xdr:row>
      <xdr:rowOff>54743</xdr:rowOff>
    </xdr:to>
    <xdr:cxnSp macro="">
      <xdr:nvCxnSpPr>
        <xdr:cNvPr id="576" name="直線コネクタ 575"/>
        <xdr:cNvCxnSpPr/>
      </xdr:nvCxnSpPr>
      <xdr:spPr>
        <a:xfrm>
          <a:off x="13703300" y="9800085"/>
          <a:ext cx="889000" cy="2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27435</xdr:rowOff>
    </xdr:from>
    <xdr:to>
      <xdr:col>19</xdr:col>
      <xdr:colOff>644525</xdr:colOff>
      <xdr:row>57</xdr:row>
      <xdr:rowOff>88178</xdr:rowOff>
    </xdr:to>
    <xdr:cxnSp macro="">
      <xdr:nvCxnSpPr>
        <xdr:cNvPr id="579" name="直線コネクタ 578"/>
        <xdr:cNvCxnSpPr/>
      </xdr:nvCxnSpPr>
      <xdr:spPr>
        <a:xfrm flipV="1">
          <a:off x="12814300" y="9800085"/>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11679</xdr:rowOff>
    </xdr:from>
    <xdr:to>
      <xdr:col>23</xdr:col>
      <xdr:colOff>568325</xdr:colOff>
      <xdr:row>57</xdr:row>
      <xdr:rowOff>113279</xdr:rowOff>
    </xdr:to>
    <xdr:sp macro="" textlink="">
      <xdr:nvSpPr>
        <xdr:cNvPr id="589" name="円/楕円 588"/>
        <xdr:cNvSpPr/>
      </xdr:nvSpPr>
      <xdr:spPr>
        <a:xfrm>
          <a:off x="162687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103300</xdr:rowOff>
    </xdr:from>
    <xdr:ext cx="534377" cy="259045"/>
    <xdr:sp macro="" textlink="">
      <xdr:nvSpPr>
        <xdr:cNvPr id="590" name="教育費該当値テキスト"/>
        <xdr:cNvSpPr txBox="1"/>
      </xdr:nvSpPr>
      <xdr:spPr>
        <a:xfrm>
          <a:off x="16370300" y="97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169394</xdr:rowOff>
    </xdr:from>
    <xdr:to>
      <xdr:col>22</xdr:col>
      <xdr:colOff>415925</xdr:colOff>
      <xdr:row>57</xdr:row>
      <xdr:rowOff>99544</xdr:rowOff>
    </xdr:to>
    <xdr:sp macro="" textlink="">
      <xdr:nvSpPr>
        <xdr:cNvPr id="591" name="円/楕円 590"/>
        <xdr:cNvSpPr/>
      </xdr:nvSpPr>
      <xdr:spPr>
        <a:xfrm>
          <a:off x="15430500" y="97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90671</xdr:rowOff>
    </xdr:from>
    <xdr:ext cx="534377" cy="259045"/>
    <xdr:sp macro="" textlink="">
      <xdr:nvSpPr>
        <xdr:cNvPr id="592" name="テキスト ボックス 591"/>
        <xdr:cNvSpPr txBox="1"/>
      </xdr:nvSpPr>
      <xdr:spPr>
        <a:xfrm>
          <a:off x="15214111" y="98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3943</xdr:rowOff>
    </xdr:from>
    <xdr:to>
      <xdr:col>21</xdr:col>
      <xdr:colOff>212725</xdr:colOff>
      <xdr:row>57</xdr:row>
      <xdr:rowOff>105543</xdr:rowOff>
    </xdr:to>
    <xdr:sp macro="" textlink="">
      <xdr:nvSpPr>
        <xdr:cNvPr id="593" name="円/楕円 592"/>
        <xdr:cNvSpPr/>
      </xdr:nvSpPr>
      <xdr:spPr>
        <a:xfrm>
          <a:off x="14541500" y="97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96670</xdr:rowOff>
    </xdr:from>
    <xdr:ext cx="534377" cy="259045"/>
    <xdr:sp macro="" textlink="">
      <xdr:nvSpPr>
        <xdr:cNvPr id="594" name="テキスト ボックス 593"/>
        <xdr:cNvSpPr txBox="1"/>
      </xdr:nvSpPr>
      <xdr:spPr>
        <a:xfrm>
          <a:off x="14325111" y="98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148085</xdr:rowOff>
    </xdr:from>
    <xdr:to>
      <xdr:col>20</xdr:col>
      <xdr:colOff>9525</xdr:colOff>
      <xdr:row>57</xdr:row>
      <xdr:rowOff>78235</xdr:rowOff>
    </xdr:to>
    <xdr:sp macro="" textlink="">
      <xdr:nvSpPr>
        <xdr:cNvPr id="595" name="円/楕円 594"/>
        <xdr:cNvSpPr/>
      </xdr:nvSpPr>
      <xdr:spPr>
        <a:xfrm>
          <a:off x="13652500" y="97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69362</xdr:rowOff>
    </xdr:from>
    <xdr:ext cx="534377" cy="259045"/>
    <xdr:sp macro="" textlink="">
      <xdr:nvSpPr>
        <xdr:cNvPr id="596" name="テキスト ボックス 595"/>
        <xdr:cNvSpPr txBox="1"/>
      </xdr:nvSpPr>
      <xdr:spPr>
        <a:xfrm>
          <a:off x="13436111" y="98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37378</xdr:rowOff>
    </xdr:from>
    <xdr:to>
      <xdr:col>18</xdr:col>
      <xdr:colOff>492125</xdr:colOff>
      <xdr:row>57</xdr:row>
      <xdr:rowOff>138978</xdr:rowOff>
    </xdr:to>
    <xdr:sp macro="" textlink="">
      <xdr:nvSpPr>
        <xdr:cNvPr id="597" name="円/楕円 596"/>
        <xdr:cNvSpPr/>
      </xdr:nvSpPr>
      <xdr:spPr>
        <a:xfrm>
          <a:off x="12763500" y="98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130105</xdr:rowOff>
    </xdr:from>
    <xdr:ext cx="534377" cy="259045"/>
    <xdr:sp macro="" textlink="">
      <xdr:nvSpPr>
        <xdr:cNvPr id="598" name="テキスト ボックス 597"/>
        <xdr:cNvSpPr txBox="1"/>
      </xdr:nvSpPr>
      <xdr:spPr>
        <a:xfrm>
          <a:off x="12547111" y="990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29578</xdr:rowOff>
    </xdr:from>
    <xdr:to>
      <xdr:col>23</xdr:col>
      <xdr:colOff>517525</xdr:colOff>
      <xdr:row>79</xdr:row>
      <xdr:rowOff>37085</xdr:rowOff>
    </xdr:to>
    <xdr:cxnSp macro="">
      <xdr:nvCxnSpPr>
        <xdr:cNvPr id="627" name="直線コネクタ 626"/>
        <xdr:cNvCxnSpPr/>
      </xdr:nvCxnSpPr>
      <xdr:spPr>
        <a:xfrm flipV="1">
          <a:off x="15481300" y="13574128"/>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129960</xdr:rowOff>
    </xdr:from>
    <xdr:to>
      <xdr:col>22</xdr:col>
      <xdr:colOff>365125</xdr:colOff>
      <xdr:row>79</xdr:row>
      <xdr:rowOff>37085</xdr:rowOff>
    </xdr:to>
    <xdr:cxnSp macro="">
      <xdr:nvCxnSpPr>
        <xdr:cNvPr id="630" name="直線コネクタ 629"/>
        <xdr:cNvCxnSpPr/>
      </xdr:nvCxnSpPr>
      <xdr:spPr>
        <a:xfrm>
          <a:off x="14592300" y="13503060"/>
          <a:ext cx="889000" cy="7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127648</xdr:rowOff>
    </xdr:from>
    <xdr:to>
      <xdr:col>21</xdr:col>
      <xdr:colOff>161925</xdr:colOff>
      <xdr:row>78</xdr:row>
      <xdr:rowOff>129960</xdr:rowOff>
    </xdr:to>
    <xdr:cxnSp macro="">
      <xdr:nvCxnSpPr>
        <xdr:cNvPr id="633" name="直線コネクタ 632"/>
        <xdr:cNvCxnSpPr/>
      </xdr:nvCxnSpPr>
      <xdr:spPr>
        <a:xfrm>
          <a:off x="13703300" y="13500748"/>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127648</xdr:rowOff>
    </xdr:from>
    <xdr:to>
      <xdr:col>19</xdr:col>
      <xdr:colOff>644525</xdr:colOff>
      <xdr:row>79</xdr:row>
      <xdr:rowOff>13906</xdr:rowOff>
    </xdr:to>
    <xdr:cxnSp macro="">
      <xdr:nvCxnSpPr>
        <xdr:cNvPr id="636" name="直線コネクタ 635"/>
        <xdr:cNvCxnSpPr/>
      </xdr:nvCxnSpPr>
      <xdr:spPr>
        <a:xfrm flipV="1">
          <a:off x="12814300" y="13500748"/>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150228</xdr:rowOff>
    </xdr:from>
    <xdr:to>
      <xdr:col>23</xdr:col>
      <xdr:colOff>568325</xdr:colOff>
      <xdr:row>79</xdr:row>
      <xdr:rowOff>80378</xdr:rowOff>
    </xdr:to>
    <xdr:sp macro="" textlink="">
      <xdr:nvSpPr>
        <xdr:cNvPr id="646" name="円/楕円 645"/>
        <xdr:cNvSpPr/>
      </xdr:nvSpPr>
      <xdr:spPr>
        <a:xfrm>
          <a:off x="16268700" y="135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65155</xdr:rowOff>
    </xdr:from>
    <xdr:ext cx="469744" cy="259045"/>
    <xdr:sp macro="" textlink="">
      <xdr:nvSpPr>
        <xdr:cNvPr id="647" name="災害復旧費該当値テキスト"/>
        <xdr:cNvSpPr txBox="1"/>
      </xdr:nvSpPr>
      <xdr:spPr>
        <a:xfrm>
          <a:off x="16370300" y="134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157735</xdr:rowOff>
    </xdr:from>
    <xdr:to>
      <xdr:col>22</xdr:col>
      <xdr:colOff>415925</xdr:colOff>
      <xdr:row>79</xdr:row>
      <xdr:rowOff>87885</xdr:rowOff>
    </xdr:to>
    <xdr:sp macro="" textlink="">
      <xdr:nvSpPr>
        <xdr:cNvPr id="648" name="円/楕円 647"/>
        <xdr:cNvSpPr/>
      </xdr:nvSpPr>
      <xdr:spPr>
        <a:xfrm>
          <a:off x="15430500" y="135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79012</xdr:rowOff>
    </xdr:from>
    <xdr:ext cx="378565" cy="259045"/>
    <xdr:sp macro="" textlink="">
      <xdr:nvSpPr>
        <xdr:cNvPr id="649" name="テキスト ボックス 648"/>
        <xdr:cNvSpPr txBox="1"/>
      </xdr:nvSpPr>
      <xdr:spPr>
        <a:xfrm>
          <a:off x="15292017" y="1362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79160</xdr:rowOff>
    </xdr:from>
    <xdr:to>
      <xdr:col>21</xdr:col>
      <xdr:colOff>212725</xdr:colOff>
      <xdr:row>79</xdr:row>
      <xdr:rowOff>9310</xdr:rowOff>
    </xdr:to>
    <xdr:sp macro="" textlink="">
      <xdr:nvSpPr>
        <xdr:cNvPr id="650" name="円/楕円 649"/>
        <xdr:cNvSpPr/>
      </xdr:nvSpPr>
      <xdr:spPr>
        <a:xfrm>
          <a:off x="14541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437</xdr:rowOff>
    </xdr:from>
    <xdr:ext cx="469744" cy="259045"/>
    <xdr:sp macro="" textlink="">
      <xdr:nvSpPr>
        <xdr:cNvPr id="651" name="テキスト ボックス 650"/>
        <xdr:cNvSpPr txBox="1"/>
      </xdr:nvSpPr>
      <xdr:spPr>
        <a:xfrm>
          <a:off x="14357427" y="1354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76848</xdr:rowOff>
    </xdr:from>
    <xdr:to>
      <xdr:col>20</xdr:col>
      <xdr:colOff>9525</xdr:colOff>
      <xdr:row>79</xdr:row>
      <xdr:rowOff>6998</xdr:rowOff>
    </xdr:to>
    <xdr:sp macro="" textlink="">
      <xdr:nvSpPr>
        <xdr:cNvPr id="652" name="円/楕円 651"/>
        <xdr:cNvSpPr/>
      </xdr:nvSpPr>
      <xdr:spPr>
        <a:xfrm>
          <a:off x="13652500" y="134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169575</xdr:rowOff>
    </xdr:from>
    <xdr:ext cx="469744" cy="259045"/>
    <xdr:sp macro="" textlink="">
      <xdr:nvSpPr>
        <xdr:cNvPr id="653" name="テキスト ボックス 652"/>
        <xdr:cNvSpPr txBox="1"/>
      </xdr:nvSpPr>
      <xdr:spPr>
        <a:xfrm>
          <a:off x="13468427" y="1354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134556</xdr:rowOff>
    </xdr:from>
    <xdr:to>
      <xdr:col>18</xdr:col>
      <xdr:colOff>492125</xdr:colOff>
      <xdr:row>79</xdr:row>
      <xdr:rowOff>64706</xdr:rowOff>
    </xdr:to>
    <xdr:sp macro="" textlink="">
      <xdr:nvSpPr>
        <xdr:cNvPr id="654" name="円/楕円 653"/>
        <xdr:cNvSpPr/>
      </xdr:nvSpPr>
      <xdr:spPr>
        <a:xfrm>
          <a:off x="12763500" y="135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55833</xdr:rowOff>
    </xdr:from>
    <xdr:ext cx="469744" cy="259045"/>
    <xdr:sp macro="" textlink="">
      <xdr:nvSpPr>
        <xdr:cNvPr id="655" name="テキスト ボックス 654"/>
        <xdr:cNvSpPr txBox="1"/>
      </xdr:nvSpPr>
      <xdr:spPr>
        <a:xfrm>
          <a:off x="12579427" y="136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133848</xdr:rowOff>
    </xdr:from>
    <xdr:to>
      <xdr:col>23</xdr:col>
      <xdr:colOff>517525</xdr:colOff>
      <xdr:row>95</xdr:row>
      <xdr:rowOff>150788</xdr:rowOff>
    </xdr:to>
    <xdr:cxnSp macro="">
      <xdr:nvCxnSpPr>
        <xdr:cNvPr id="680" name="直線コネクタ 679"/>
        <xdr:cNvCxnSpPr/>
      </xdr:nvCxnSpPr>
      <xdr:spPr>
        <a:xfrm>
          <a:off x="15481300" y="1642159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117977</xdr:rowOff>
    </xdr:from>
    <xdr:to>
      <xdr:col>22</xdr:col>
      <xdr:colOff>365125</xdr:colOff>
      <xdr:row>95</xdr:row>
      <xdr:rowOff>133848</xdr:rowOff>
    </xdr:to>
    <xdr:cxnSp macro="">
      <xdr:nvCxnSpPr>
        <xdr:cNvPr id="683" name="直線コネクタ 682"/>
        <xdr:cNvCxnSpPr/>
      </xdr:nvCxnSpPr>
      <xdr:spPr>
        <a:xfrm>
          <a:off x="14592300" y="16405727"/>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101375</xdr:rowOff>
    </xdr:from>
    <xdr:to>
      <xdr:col>21</xdr:col>
      <xdr:colOff>161925</xdr:colOff>
      <xdr:row>95</xdr:row>
      <xdr:rowOff>117977</xdr:rowOff>
    </xdr:to>
    <xdr:cxnSp macro="">
      <xdr:nvCxnSpPr>
        <xdr:cNvPr id="686" name="直線コネクタ 685"/>
        <xdr:cNvCxnSpPr/>
      </xdr:nvCxnSpPr>
      <xdr:spPr>
        <a:xfrm>
          <a:off x="13703300" y="16389125"/>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101375</xdr:rowOff>
    </xdr:from>
    <xdr:to>
      <xdr:col>19</xdr:col>
      <xdr:colOff>644525</xdr:colOff>
      <xdr:row>95</xdr:row>
      <xdr:rowOff>137551</xdr:rowOff>
    </xdr:to>
    <xdr:cxnSp macro="">
      <xdr:nvCxnSpPr>
        <xdr:cNvPr id="689" name="直線コネクタ 688"/>
        <xdr:cNvCxnSpPr/>
      </xdr:nvCxnSpPr>
      <xdr:spPr>
        <a:xfrm flipV="1">
          <a:off x="12814300" y="16389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99988</xdr:rowOff>
    </xdr:from>
    <xdr:to>
      <xdr:col>23</xdr:col>
      <xdr:colOff>568325</xdr:colOff>
      <xdr:row>96</xdr:row>
      <xdr:rowOff>30138</xdr:rowOff>
    </xdr:to>
    <xdr:sp macro="" textlink="">
      <xdr:nvSpPr>
        <xdr:cNvPr id="699" name="円/楕円 698"/>
        <xdr:cNvSpPr/>
      </xdr:nvSpPr>
      <xdr:spPr>
        <a:xfrm>
          <a:off x="16268700" y="16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78415</xdr:rowOff>
    </xdr:from>
    <xdr:ext cx="534377" cy="259045"/>
    <xdr:sp macro="" textlink="">
      <xdr:nvSpPr>
        <xdr:cNvPr id="700" name="公債費該当値テキスト"/>
        <xdr:cNvSpPr txBox="1"/>
      </xdr:nvSpPr>
      <xdr:spPr>
        <a:xfrm>
          <a:off x="16370300"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83048</xdr:rowOff>
    </xdr:from>
    <xdr:to>
      <xdr:col>22</xdr:col>
      <xdr:colOff>415925</xdr:colOff>
      <xdr:row>96</xdr:row>
      <xdr:rowOff>13198</xdr:rowOff>
    </xdr:to>
    <xdr:sp macro="" textlink="">
      <xdr:nvSpPr>
        <xdr:cNvPr id="701" name="円/楕円 700"/>
        <xdr:cNvSpPr/>
      </xdr:nvSpPr>
      <xdr:spPr>
        <a:xfrm>
          <a:off x="15430500" y="163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29725</xdr:rowOff>
    </xdr:from>
    <xdr:ext cx="534377" cy="259045"/>
    <xdr:sp macro="" textlink="">
      <xdr:nvSpPr>
        <xdr:cNvPr id="702" name="テキスト ボックス 701"/>
        <xdr:cNvSpPr txBox="1"/>
      </xdr:nvSpPr>
      <xdr:spPr>
        <a:xfrm>
          <a:off x="15214111" y="161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67177</xdr:rowOff>
    </xdr:from>
    <xdr:to>
      <xdr:col>21</xdr:col>
      <xdr:colOff>212725</xdr:colOff>
      <xdr:row>95</xdr:row>
      <xdr:rowOff>168777</xdr:rowOff>
    </xdr:to>
    <xdr:sp macro="" textlink="">
      <xdr:nvSpPr>
        <xdr:cNvPr id="703" name="円/楕円 702"/>
        <xdr:cNvSpPr/>
      </xdr:nvSpPr>
      <xdr:spPr>
        <a:xfrm>
          <a:off x="14541500" y="16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13854</xdr:rowOff>
    </xdr:from>
    <xdr:ext cx="534377" cy="259045"/>
    <xdr:sp macro="" textlink="">
      <xdr:nvSpPr>
        <xdr:cNvPr id="704" name="テキスト ボックス 703"/>
        <xdr:cNvSpPr txBox="1"/>
      </xdr:nvSpPr>
      <xdr:spPr>
        <a:xfrm>
          <a:off x="14325111" y="161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50575</xdr:rowOff>
    </xdr:from>
    <xdr:to>
      <xdr:col>20</xdr:col>
      <xdr:colOff>9525</xdr:colOff>
      <xdr:row>95</xdr:row>
      <xdr:rowOff>152175</xdr:rowOff>
    </xdr:to>
    <xdr:sp macro="" textlink="">
      <xdr:nvSpPr>
        <xdr:cNvPr id="705" name="円/楕円 704"/>
        <xdr:cNvSpPr/>
      </xdr:nvSpPr>
      <xdr:spPr>
        <a:xfrm>
          <a:off x="13652500" y="163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168702</xdr:rowOff>
    </xdr:from>
    <xdr:ext cx="534377" cy="259045"/>
    <xdr:sp macro="" textlink="">
      <xdr:nvSpPr>
        <xdr:cNvPr id="706" name="テキスト ボックス 705"/>
        <xdr:cNvSpPr txBox="1"/>
      </xdr:nvSpPr>
      <xdr:spPr>
        <a:xfrm>
          <a:off x="13436111" y="16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86751</xdr:rowOff>
    </xdr:from>
    <xdr:to>
      <xdr:col>18</xdr:col>
      <xdr:colOff>492125</xdr:colOff>
      <xdr:row>96</xdr:row>
      <xdr:rowOff>16901</xdr:rowOff>
    </xdr:to>
    <xdr:sp macro="" textlink="">
      <xdr:nvSpPr>
        <xdr:cNvPr id="707" name="円/楕円 706"/>
        <xdr:cNvSpPr/>
      </xdr:nvSpPr>
      <xdr:spPr>
        <a:xfrm>
          <a:off x="12763500" y="163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8028</xdr:rowOff>
    </xdr:from>
    <xdr:ext cx="534377" cy="259045"/>
    <xdr:sp macro="" textlink="">
      <xdr:nvSpPr>
        <xdr:cNvPr id="708" name="テキスト ボックス 707"/>
        <xdr:cNvSpPr txBox="1"/>
      </xdr:nvSpPr>
      <xdr:spPr>
        <a:xfrm>
          <a:off x="12547111" y="164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住民一人当たりの主な構成項目は次の通りである。総務費</a:t>
          </a:r>
          <a:r>
            <a:rPr lang="en-US" altLang="ja-JP" sz="1100">
              <a:solidFill>
                <a:schemeClr val="dk1"/>
              </a:solidFill>
              <a:effectLst/>
              <a:latin typeface="+mn-lt"/>
              <a:ea typeface="+mn-ea"/>
              <a:cs typeface="+mn-cs"/>
            </a:rPr>
            <a:t>142,367</a:t>
          </a:r>
          <a:r>
            <a:rPr lang="ja-JP" altLang="ja-JP" sz="1100">
              <a:solidFill>
                <a:schemeClr val="dk1"/>
              </a:solidFill>
              <a:effectLst/>
              <a:latin typeface="+mn-lt"/>
              <a:ea typeface="+mn-ea"/>
              <a:cs typeface="+mn-cs"/>
            </a:rPr>
            <a:t>円、民生費</a:t>
          </a:r>
          <a:r>
            <a:rPr lang="en-US" altLang="ja-JP" sz="1100">
              <a:solidFill>
                <a:schemeClr val="dk1"/>
              </a:solidFill>
              <a:effectLst/>
              <a:latin typeface="+mn-lt"/>
              <a:ea typeface="+mn-ea"/>
              <a:cs typeface="+mn-cs"/>
            </a:rPr>
            <a:t>139,775</a:t>
          </a:r>
          <a:r>
            <a:rPr lang="ja-JP" altLang="ja-JP" sz="1100">
              <a:solidFill>
                <a:schemeClr val="dk1"/>
              </a:solidFill>
              <a:effectLst/>
              <a:latin typeface="+mn-lt"/>
              <a:ea typeface="+mn-ea"/>
              <a:cs typeface="+mn-cs"/>
            </a:rPr>
            <a:t>円、衛生費</a:t>
          </a:r>
          <a:r>
            <a:rPr lang="en-US" altLang="ja-JP" sz="1100">
              <a:solidFill>
                <a:schemeClr val="dk1"/>
              </a:solidFill>
              <a:effectLst/>
              <a:latin typeface="+mn-lt"/>
              <a:ea typeface="+mn-ea"/>
              <a:cs typeface="+mn-cs"/>
            </a:rPr>
            <a:t>121,486</a:t>
          </a:r>
          <a:r>
            <a:rPr lang="ja-JP" altLang="ja-JP" sz="1100">
              <a:solidFill>
                <a:schemeClr val="dk1"/>
              </a:solidFill>
              <a:effectLst/>
              <a:latin typeface="+mn-lt"/>
              <a:ea typeface="+mn-ea"/>
              <a:cs typeface="+mn-cs"/>
            </a:rPr>
            <a:t>円、公債費</a:t>
          </a:r>
          <a:r>
            <a:rPr lang="en-US" altLang="ja-JP" sz="1100">
              <a:solidFill>
                <a:schemeClr val="dk1"/>
              </a:solidFill>
              <a:effectLst/>
              <a:latin typeface="+mn-lt"/>
              <a:ea typeface="+mn-ea"/>
              <a:cs typeface="+mn-cs"/>
            </a:rPr>
            <a:t>68,060</a:t>
          </a:r>
          <a:r>
            <a:rPr lang="ja-JP" altLang="ja-JP" sz="1100">
              <a:solidFill>
                <a:schemeClr val="dk1"/>
              </a:solidFill>
              <a:effectLst/>
              <a:latin typeface="+mn-lt"/>
              <a:ea typeface="+mn-ea"/>
              <a:cs typeface="+mn-cs"/>
            </a:rPr>
            <a:t>円、土木費</a:t>
          </a:r>
          <a:r>
            <a:rPr lang="en-US" altLang="ja-JP" sz="1100">
              <a:solidFill>
                <a:schemeClr val="dk1"/>
              </a:solidFill>
              <a:effectLst/>
              <a:latin typeface="+mn-lt"/>
              <a:ea typeface="+mn-ea"/>
              <a:cs typeface="+mn-cs"/>
            </a:rPr>
            <a:t>64,801</a:t>
          </a:r>
          <a:r>
            <a:rPr lang="ja-JP" altLang="ja-JP" sz="1100">
              <a:solidFill>
                <a:schemeClr val="dk1"/>
              </a:solidFill>
              <a:effectLst/>
              <a:latin typeface="+mn-lt"/>
              <a:ea typeface="+mn-ea"/>
              <a:cs typeface="+mn-cs"/>
            </a:rPr>
            <a:t>円である。</a:t>
          </a:r>
        </a:p>
        <a:p>
          <a:r>
            <a:rPr lang="ja-JP" altLang="ja-JP" sz="1100">
              <a:solidFill>
                <a:schemeClr val="dk1"/>
              </a:solidFill>
              <a:effectLst/>
              <a:latin typeface="+mn-lt"/>
              <a:ea typeface="+mn-ea"/>
              <a:cs typeface="+mn-cs"/>
            </a:rPr>
            <a:t>総務費は前年度に比べ、</a:t>
          </a:r>
          <a:r>
            <a:rPr lang="en-US" altLang="ja-JP" sz="1100">
              <a:solidFill>
                <a:schemeClr val="dk1"/>
              </a:solidFill>
              <a:effectLst/>
              <a:latin typeface="+mn-lt"/>
              <a:ea typeface="+mn-ea"/>
              <a:cs typeface="+mn-cs"/>
            </a:rPr>
            <a:t>15,990</a:t>
          </a:r>
          <a:r>
            <a:rPr lang="ja-JP" altLang="ja-JP" sz="1100">
              <a:solidFill>
                <a:schemeClr val="dk1"/>
              </a:solidFill>
              <a:effectLst/>
              <a:latin typeface="+mn-lt"/>
              <a:ea typeface="+mn-ea"/>
              <a:cs typeface="+mn-cs"/>
            </a:rPr>
            <a:t>円増加している。大きな要因は旧国栖小学校解体に関する事業費が多額であったことや継続して地域おこし協力隊を積極的に募集・採用していること</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挙げられる。また個人情報の保護などの情報セキュリティ</a:t>
          </a:r>
          <a:r>
            <a:rPr lang="ja-JP" altLang="en-US" sz="1100">
              <a:solidFill>
                <a:schemeClr val="dk1"/>
              </a:solidFill>
              <a:effectLst/>
              <a:latin typeface="+mn-lt"/>
              <a:ea typeface="+mn-ea"/>
              <a:cs typeface="+mn-cs"/>
            </a:rPr>
            <a:t>強化対策</a:t>
          </a:r>
          <a:r>
            <a:rPr lang="ja-JP" altLang="ja-JP" sz="1100">
              <a:solidFill>
                <a:schemeClr val="dk1"/>
              </a:solidFill>
              <a:effectLst/>
              <a:latin typeface="+mn-lt"/>
              <a:ea typeface="+mn-ea"/>
              <a:cs typeface="+mn-cs"/>
            </a:rPr>
            <a:t>・ＩＣＴ化推進に係る事業費も年々増加し総務費を増加させる要因となっている。</a:t>
          </a:r>
        </a:p>
        <a:p>
          <a:r>
            <a:rPr lang="ja-JP" altLang="ja-JP" sz="1100">
              <a:solidFill>
                <a:schemeClr val="dk1"/>
              </a:solidFill>
              <a:effectLst/>
              <a:latin typeface="+mn-lt"/>
              <a:ea typeface="+mn-ea"/>
              <a:cs typeface="+mn-cs"/>
            </a:rPr>
            <a:t>民生費には障害者総合支援事業や児童手当や福祉医療などが含まれる。前年度に比べ</a:t>
          </a:r>
          <a:r>
            <a:rPr lang="en-US" altLang="ja-JP" sz="1100">
              <a:solidFill>
                <a:schemeClr val="dk1"/>
              </a:solidFill>
              <a:effectLst/>
              <a:latin typeface="+mn-lt"/>
              <a:ea typeface="+mn-ea"/>
              <a:cs typeface="+mn-cs"/>
            </a:rPr>
            <a:t>8,215</a:t>
          </a:r>
          <a:r>
            <a:rPr lang="ja-JP" altLang="ja-JP" sz="1100">
              <a:solidFill>
                <a:schemeClr val="dk1"/>
              </a:solidFill>
              <a:effectLst/>
              <a:latin typeface="+mn-lt"/>
              <a:ea typeface="+mn-ea"/>
              <a:cs typeface="+mn-cs"/>
            </a:rPr>
            <a:t>円増加しているが、主な要因は年金生活者等支援臨時福祉給付金事業を実施したためである。民生費は障害者支援や老人福祉など容易に削減でき</a:t>
          </a:r>
          <a:r>
            <a:rPr lang="ja-JP" altLang="en-US" sz="1100">
              <a:solidFill>
                <a:schemeClr val="dk1"/>
              </a:solidFill>
              <a:effectLst/>
              <a:latin typeface="+mn-lt"/>
              <a:ea typeface="+mn-ea"/>
              <a:cs typeface="+mn-cs"/>
            </a:rPr>
            <a:t>ず</a:t>
          </a:r>
          <a:r>
            <a:rPr lang="ja-JP" altLang="ja-JP" sz="1100">
              <a:solidFill>
                <a:schemeClr val="dk1"/>
              </a:solidFill>
              <a:effectLst/>
              <a:latin typeface="+mn-lt"/>
              <a:ea typeface="+mn-ea"/>
              <a:cs typeface="+mn-cs"/>
            </a:rPr>
            <a:t>高齢化が進むほど増加する経費であり、今後も増加すると見込まれる。</a:t>
          </a:r>
        </a:p>
        <a:p>
          <a:r>
            <a:rPr lang="ja-JP" altLang="ja-JP" sz="1100">
              <a:solidFill>
                <a:schemeClr val="dk1"/>
              </a:solidFill>
              <a:effectLst/>
              <a:latin typeface="+mn-lt"/>
              <a:ea typeface="+mn-ea"/>
              <a:cs typeface="+mn-cs"/>
            </a:rPr>
            <a:t>衛生費は南和広域医療企業団・吉野広域行政組合への負担金、水道・簡易水道特別会計への繰出金・住民生活に必要不可欠なごみ処理事業・し尿収集処理事業などが含まれる。南和広域医療企業団への建設費負担金支出がピークを越えたため減少している。数年は現在の状況で推移するが、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年度以降ごみ処理施設整備に伴う負担金支出が予定されているため再度増加に転じると見込まれる。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公債費は前年度に比べ</a:t>
          </a:r>
          <a:r>
            <a:rPr lang="en-US" altLang="ja-JP" sz="1100">
              <a:solidFill>
                <a:schemeClr val="dk1"/>
              </a:solidFill>
              <a:effectLst/>
              <a:latin typeface="+mn-lt"/>
              <a:ea typeface="+mn-ea"/>
              <a:cs typeface="+mn-cs"/>
            </a:rPr>
            <a:t>2,964</a:t>
          </a:r>
          <a:r>
            <a:rPr lang="ja-JP" altLang="ja-JP" sz="1100">
              <a:solidFill>
                <a:schemeClr val="dk1"/>
              </a:solidFill>
              <a:effectLst/>
              <a:latin typeface="+mn-lt"/>
              <a:ea typeface="+mn-ea"/>
              <a:cs typeface="+mn-cs"/>
            </a:rPr>
            <a:t>円減少した。平成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年度までは減少が続くが、平成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年度以降に借入れた多額の地方債の償還が始まるため平成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年度以降は増加すると見込まれる。過度な地方債発行により過重な負担をもたらすことのないよう事業の総点検を行い、地方債総額上昇を抑制していく。</a:t>
          </a:r>
        </a:p>
        <a:p>
          <a:r>
            <a:rPr lang="ja-JP" altLang="ja-JP" sz="1100">
              <a:solidFill>
                <a:schemeClr val="dk1"/>
              </a:solidFill>
              <a:effectLst/>
              <a:latin typeface="+mn-lt"/>
              <a:ea typeface="+mn-ea"/>
              <a:cs typeface="+mn-cs"/>
            </a:rPr>
            <a:t>土木費は前年度に比べ</a:t>
          </a:r>
          <a:r>
            <a:rPr lang="en-US" altLang="ja-JP" sz="1100">
              <a:solidFill>
                <a:schemeClr val="dk1"/>
              </a:solidFill>
              <a:effectLst/>
              <a:latin typeface="+mn-lt"/>
              <a:ea typeface="+mn-ea"/>
              <a:cs typeface="+mn-cs"/>
            </a:rPr>
            <a:t>4,508</a:t>
          </a:r>
          <a:r>
            <a:rPr lang="ja-JP" altLang="ja-JP" sz="1100">
              <a:solidFill>
                <a:schemeClr val="dk1"/>
              </a:solidFill>
              <a:effectLst/>
              <a:latin typeface="+mn-lt"/>
              <a:ea typeface="+mn-ea"/>
              <a:cs typeface="+mn-cs"/>
            </a:rPr>
            <a:t>円減少しているが、主な要因は定住促進住宅新築事業の事業費が平成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年度に比べ減少したことによるものである。過疎化・少子高齢化が続く当町において、若年層を町内に呼び込むことと同時に人口流出を抑えることが重要な課題となっている。</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財政調整基金の残高は平成</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年度は、標準財政規模の</a:t>
          </a:r>
          <a:r>
            <a:rPr kumimoji="1" lang="en-US" altLang="ja-JP" sz="1100">
              <a:solidFill>
                <a:sysClr val="windowText" lastClr="000000"/>
              </a:solidFill>
              <a:latin typeface="ＭＳ ゴシック" pitchFamily="49" charset="-128"/>
              <a:ea typeface="ＭＳ ゴシック" pitchFamily="49" charset="-128"/>
            </a:rPr>
            <a:t>19.69</a:t>
          </a:r>
          <a:r>
            <a:rPr kumimoji="1" lang="ja-JP" altLang="en-US" sz="1100">
              <a:solidFill>
                <a:sysClr val="windowText" lastClr="000000"/>
              </a:solidFill>
              <a:latin typeface="ＭＳ ゴシック" pitchFamily="49" charset="-128"/>
              <a:ea typeface="ＭＳ ゴシック" pitchFamily="49" charset="-128"/>
            </a:rPr>
            <a:t>％であったが、平成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年度末においては、</a:t>
          </a:r>
          <a:r>
            <a:rPr kumimoji="1" lang="en-US" altLang="ja-JP" sz="1100">
              <a:solidFill>
                <a:sysClr val="windowText" lastClr="000000"/>
              </a:solidFill>
              <a:latin typeface="ＭＳ ゴシック" pitchFamily="49" charset="-128"/>
              <a:ea typeface="ＭＳ ゴシック" pitchFamily="49" charset="-128"/>
            </a:rPr>
            <a:t>28.5</a:t>
          </a:r>
          <a:r>
            <a:rPr kumimoji="1" lang="ja-JP" altLang="en-US" sz="1100">
              <a:solidFill>
                <a:sysClr val="windowText" lastClr="000000"/>
              </a:solidFill>
              <a:latin typeface="ＭＳ ゴシック" pitchFamily="49" charset="-128"/>
              <a:ea typeface="ＭＳ ゴシック" pitchFamily="49" charset="-128"/>
            </a:rPr>
            <a:t>％となった。平成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年度までは財源確保と歳出の精査により取崩しを回避することができている。平成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年度以降は、非常に厳しい財政運営を強いられるため、毎年財政調整基金を取崩すことが見込まれる。</a:t>
          </a:r>
        </a:p>
        <a:p>
          <a:r>
            <a:rPr kumimoji="1" lang="ja-JP" altLang="en-US" sz="1100">
              <a:solidFill>
                <a:sysClr val="windowText" lastClr="000000"/>
              </a:solidFill>
              <a:latin typeface="ＭＳ ゴシック" pitchFamily="49" charset="-128"/>
              <a:ea typeface="ＭＳ ゴシック" pitchFamily="49" charset="-128"/>
            </a:rPr>
            <a:t>実質収支については、入札などによる事業費の削減などにより黒字となった。今後、事務事業評価制度・施策評価制度を活用し、各事業の決算についての分析を行い更に改善を図っていく。</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連結実質赤字比率について、平成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年度までは全ての会計において黒字であったが、平成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年度は国民健康保険特別会計が赤字となった。　</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国民健康保険特別会計は被保険者数の減少・被保険者の所得の減少等により税収が減少している一方、被保険者の高齢化や医療の高度化に伴い医療費が増加したため赤字が発生している。平成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年以降保険税の見直しを行い黒字となるよう計画を進めている。</a:t>
          </a:r>
        </a:p>
        <a:p>
          <a:r>
            <a:rPr kumimoji="1" lang="ja-JP" altLang="en-US" sz="1100">
              <a:solidFill>
                <a:sysClr val="windowText" lastClr="000000"/>
              </a:solidFill>
              <a:latin typeface="ＭＳ ゴシック" pitchFamily="49" charset="-128"/>
              <a:ea typeface="ＭＳ ゴシック" pitchFamily="49" charset="-128"/>
            </a:rPr>
            <a:t>水道事業・簡易水道事業についても、人口減少・節水型家電製品の普及により収入の減少が著しい状況である。これら公営企業会計は独立採算が原則であるため、使用料の値上げ等適正な収入の確保が必要である。</a:t>
          </a:r>
        </a:p>
        <a:p>
          <a:r>
            <a:rPr kumimoji="1" lang="ja-JP" altLang="en-US" sz="1100">
              <a:solidFill>
                <a:sysClr val="windowText" lastClr="000000"/>
              </a:solidFill>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経営基盤の不安定な会計については、経営の安定化・基盤強化のために特別会計の特定財源で補えない部分について一般会計が支援していく方針である。</a:t>
          </a:r>
        </a:p>
        <a:p>
          <a:r>
            <a:rPr kumimoji="1" lang="ja-JP" altLang="en-US" sz="1100">
              <a:solidFill>
                <a:sysClr val="windowText" lastClr="000000"/>
              </a:solidFill>
              <a:latin typeface="ＭＳ ゴシック" pitchFamily="49" charset="-128"/>
              <a:ea typeface="ＭＳ ゴシック" pitchFamily="49" charset="-128"/>
            </a:rPr>
            <a:t>しかし今後の一般会計の財政運営を展望したとき、普通交付税を含めた一般財源は減少していく見込みであり、各特別会計を適正に運営していく観点からも受益者の負担水準を常に検証していく必要がある。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5683158</v>
      </c>
      <c r="BO4" s="381"/>
      <c r="BP4" s="381"/>
      <c r="BQ4" s="381"/>
      <c r="BR4" s="381"/>
      <c r="BS4" s="381"/>
      <c r="BT4" s="381"/>
      <c r="BU4" s="382"/>
      <c r="BV4" s="380">
        <v>6042574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11.5</v>
      </c>
      <c r="CU4" s="558"/>
      <c r="CV4" s="558"/>
      <c r="CW4" s="558"/>
      <c r="CX4" s="558"/>
      <c r="CY4" s="558"/>
      <c r="CZ4" s="558"/>
      <c r="DA4" s="559"/>
      <c r="DB4" s="557">
        <v>11.3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5297224</v>
      </c>
      <c r="BO5" s="386"/>
      <c r="BP5" s="386"/>
      <c r="BQ5" s="386"/>
      <c r="BR5" s="386"/>
      <c r="BS5" s="386"/>
      <c r="BT5" s="386"/>
      <c r="BU5" s="387"/>
      <c r="BV5" s="385">
        <v>5581377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94.5</v>
      </c>
      <c r="CU5" s="356"/>
      <c r="CV5" s="356"/>
      <c r="CW5" s="356"/>
      <c r="CX5" s="356"/>
      <c r="CY5" s="356"/>
      <c r="CZ5" s="356"/>
      <c r="DA5" s="357"/>
      <c r="DB5" s="355">
        <v>93</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385934</v>
      </c>
      <c r="BO6" s="386"/>
      <c r="BP6" s="386"/>
      <c r="BQ6" s="386"/>
      <c r="BR6" s="386"/>
      <c r="BS6" s="386"/>
      <c r="BT6" s="386"/>
      <c r="BU6" s="387"/>
      <c r="BV6" s="385">
        <v>461197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98.6</v>
      </c>
      <c r="CU6" s="532"/>
      <c r="CV6" s="532"/>
      <c r="CW6" s="532"/>
      <c r="CX6" s="532"/>
      <c r="CY6" s="532"/>
      <c r="CZ6" s="532"/>
      <c r="DA6" s="533"/>
      <c r="DB6" s="531">
        <v>98.2</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8414</v>
      </c>
      <c r="BO7" s="386"/>
      <c r="BP7" s="386"/>
      <c r="BQ7" s="386"/>
      <c r="BR7" s="386"/>
      <c r="BS7" s="386"/>
      <c r="BT7" s="386"/>
      <c r="BU7" s="387"/>
      <c r="BV7" s="385">
        <v>75549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3269405</v>
      </c>
      <c r="CU7" s="386"/>
      <c r="CV7" s="386"/>
      <c r="CW7" s="386"/>
      <c r="CX7" s="386"/>
      <c r="CY7" s="386"/>
      <c r="CZ7" s="386"/>
      <c r="DA7" s="387"/>
      <c r="DB7" s="385">
        <v>3408592</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377520</v>
      </c>
      <c r="BO8" s="386"/>
      <c r="BP8" s="386"/>
      <c r="BQ8" s="386"/>
      <c r="BR8" s="386"/>
      <c r="BS8" s="386"/>
      <c r="BT8" s="386"/>
      <c r="BU8" s="387"/>
      <c r="BV8" s="385">
        <v>385648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0.26</v>
      </c>
      <c r="CU8" s="495"/>
      <c r="CV8" s="495"/>
      <c r="CW8" s="495"/>
      <c r="CX8" s="495"/>
      <c r="CY8" s="495"/>
      <c r="CZ8" s="495"/>
      <c r="DA8" s="496"/>
      <c r="DB8" s="494">
        <v>0.25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7399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-8128</v>
      </c>
      <c r="BO9" s="386"/>
      <c r="BP9" s="386"/>
      <c r="BQ9" s="386"/>
      <c r="BR9" s="386"/>
      <c r="BS9" s="386"/>
      <c r="BT9" s="386"/>
      <c r="BU9" s="387"/>
      <c r="BV9" s="385">
        <v>114010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12.3</v>
      </c>
      <c r="CU9" s="356"/>
      <c r="CV9" s="356"/>
      <c r="CW9" s="356"/>
      <c r="CX9" s="356"/>
      <c r="CY9" s="356"/>
      <c r="CZ9" s="356"/>
      <c r="DA9" s="357"/>
      <c r="DB9" s="355">
        <v>12.8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8642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194167</v>
      </c>
      <c r="BO10" s="386"/>
      <c r="BP10" s="386"/>
      <c r="BQ10" s="386"/>
      <c r="BR10" s="386"/>
      <c r="BS10" s="386"/>
      <c r="BT10" s="386"/>
      <c r="BU10" s="387"/>
      <c r="BV10" s="385">
        <v>137436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7632</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100000</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7567</v>
      </c>
      <c r="S13" s="487"/>
      <c r="T13" s="487"/>
      <c r="U13" s="487"/>
      <c r="V13" s="488"/>
      <c r="W13" s="474" t="s">
        <v>124</v>
      </c>
      <c r="X13" s="398"/>
      <c r="Y13" s="398"/>
      <c r="Z13" s="398"/>
      <c r="AA13" s="398"/>
      <c r="AB13" s="399"/>
      <c r="AC13" s="361">
        <v>164</v>
      </c>
      <c r="AD13" s="362"/>
      <c r="AE13" s="362"/>
      <c r="AF13" s="362"/>
      <c r="AG13" s="363"/>
      <c r="AH13" s="361">
        <v>148</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86039</v>
      </c>
      <c r="BO13" s="386"/>
      <c r="BP13" s="386"/>
      <c r="BQ13" s="386"/>
      <c r="BR13" s="386"/>
      <c r="BS13" s="386"/>
      <c r="BT13" s="386"/>
      <c r="BU13" s="387"/>
      <c r="BV13" s="385">
        <v>251446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6.8</v>
      </c>
      <c r="CU13" s="356"/>
      <c r="CV13" s="356"/>
      <c r="CW13" s="356"/>
      <c r="CX13" s="356"/>
      <c r="CY13" s="356"/>
      <c r="CZ13" s="356"/>
      <c r="DA13" s="357"/>
      <c r="DB13" s="355">
        <v>7.9</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7869</v>
      </c>
      <c r="S14" s="487"/>
      <c r="T14" s="487"/>
      <c r="U14" s="487"/>
      <c r="V14" s="488"/>
      <c r="W14" s="489"/>
      <c r="X14" s="401"/>
      <c r="Y14" s="401"/>
      <c r="Z14" s="401"/>
      <c r="AA14" s="401"/>
      <c r="AB14" s="402"/>
      <c r="AC14" s="479">
        <v>5</v>
      </c>
      <c r="AD14" s="480"/>
      <c r="AE14" s="480"/>
      <c r="AF14" s="480"/>
      <c r="AG14" s="481"/>
      <c r="AH14" s="479">
        <v>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103.3</v>
      </c>
      <c r="CU14" s="458"/>
      <c r="CV14" s="458"/>
      <c r="CW14" s="458"/>
      <c r="CX14" s="458"/>
      <c r="CY14" s="458"/>
      <c r="CZ14" s="458"/>
      <c r="DA14" s="459"/>
      <c r="DB14" s="490">
        <v>100.2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7803</v>
      </c>
      <c r="S15" s="487"/>
      <c r="T15" s="487"/>
      <c r="U15" s="487"/>
      <c r="V15" s="488"/>
      <c r="W15" s="474" t="s">
        <v>131</v>
      </c>
      <c r="X15" s="398"/>
      <c r="Y15" s="398"/>
      <c r="Z15" s="398"/>
      <c r="AA15" s="398"/>
      <c r="AB15" s="399"/>
      <c r="AC15" s="361">
        <v>1095</v>
      </c>
      <c r="AD15" s="362"/>
      <c r="AE15" s="362"/>
      <c r="AF15" s="362"/>
      <c r="AG15" s="363"/>
      <c r="AH15" s="361">
        <v>1224</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766226</v>
      </c>
      <c r="BO15" s="381"/>
      <c r="BP15" s="381"/>
      <c r="BQ15" s="381"/>
      <c r="BR15" s="381"/>
      <c r="BS15" s="381"/>
      <c r="BT15" s="381"/>
      <c r="BU15" s="382"/>
      <c r="BV15" s="380">
        <v>762503</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33.4</v>
      </c>
      <c r="AD16" s="480"/>
      <c r="AE16" s="480"/>
      <c r="AF16" s="480"/>
      <c r="AG16" s="481"/>
      <c r="AH16" s="479">
        <v>33.299999999999997</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2932444</v>
      </c>
      <c r="BO16" s="386"/>
      <c r="BP16" s="386"/>
      <c r="BQ16" s="386"/>
      <c r="BR16" s="386"/>
      <c r="BS16" s="386"/>
      <c r="BT16" s="386"/>
      <c r="BU16" s="387"/>
      <c r="BV16" s="385">
        <v>3019555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2015</v>
      </c>
      <c r="AD17" s="362"/>
      <c r="AE17" s="362"/>
      <c r="AF17" s="362"/>
      <c r="AG17" s="363"/>
      <c r="AH17" s="361">
        <v>2300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966563</v>
      </c>
      <c r="BO17" s="386"/>
      <c r="BP17" s="386"/>
      <c r="BQ17" s="386"/>
      <c r="BR17" s="386"/>
      <c r="BS17" s="386"/>
      <c r="BT17" s="386"/>
      <c r="BU17" s="387"/>
      <c r="BV17" s="385">
        <v>961514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95.65</v>
      </c>
      <c r="M18" s="450"/>
      <c r="N18" s="450"/>
      <c r="O18" s="450"/>
      <c r="P18" s="450"/>
      <c r="Q18" s="450"/>
      <c r="R18" s="451"/>
      <c r="S18" s="451"/>
      <c r="T18" s="451"/>
      <c r="U18" s="451"/>
      <c r="V18" s="452"/>
      <c r="W18" s="466"/>
      <c r="X18" s="467"/>
      <c r="Y18" s="467"/>
      <c r="Z18" s="467"/>
      <c r="AA18" s="467"/>
      <c r="AB18" s="475"/>
      <c r="AC18" s="349">
        <v>61.5</v>
      </c>
      <c r="AD18" s="350"/>
      <c r="AE18" s="350"/>
      <c r="AF18" s="350"/>
      <c r="AG18" s="453"/>
      <c r="AH18" s="349">
        <v>62.6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3067818</v>
      </c>
      <c r="BO18" s="386"/>
      <c r="BP18" s="386"/>
      <c r="BQ18" s="386"/>
      <c r="BR18" s="386"/>
      <c r="BS18" s="386"/>
      <c r="BT18" s="386"/>
      <c r="BU18" s="387"/>
      <c r="BV18" s="385">
        <v>3204081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77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4206335</v>
      </c>
      <c r="BO19" s="386"/>
      <c r="BP19" s="386"/>
      <c r="BQ19" s="386"/>
      <c r="BR19" s="386"/>
      <c r="BS19" s="386"/>
      <c r="BT19" s="386"/>
      <c r="BU19" s="387"/>
      <c r="BV19" s="385">
        <v>4340211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2946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5612988</v>
      </c>
      <c r="BO23" s="386"/>
      <c r="BP23" s="386"/>
      <c r="BQ23" s="386"/>
      <c r="BR23" s="386"/>
      <c r="BS23" s="386"/>
      <c r="BT23" s="386"/>
      <c r="BU23" s="387"/>
      <c r="BV23" s="385">
        <v>5438176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7470</v>
      </c>
      <c r="R24" s="362"/>
      <c r="S24" s="362"/>
      <c r="T24" s="362"/>
      <c r="U24" s="362"/>
      <c r="V24" s="363"/>
      <c r="W24" s="427"/>
      <c r="X24" s="418"/>
      <c r="Y24" s="419"/>
      <c r="Z24" s="358" t="s">
        <v>154</v>
      </c>
      <c r="AA24" s="359"/>
      <c r="AB24" s="359"/>
      <c r="AC24" s="359"/>
      <c r="AD24" s="359"/>
      <c r="AE24" s="359"/>
      <c r="AF24" s="359"/>
      <c r="AG24" s="360"/>
      <c r="AH24" s="361">
        <v>123</v>
      </c>
      <c r="AI24" s="362"/>
      <c r="AJ24" s="362"/>
      <c r="AK24" s="362"/>
      <c r="AL24" s="363"/>
      <c r="AM24" s="361">
        <v>363957</v>
      </c>
      <c r="AN24" s="362"/>
      <c r="AO24" s="362"/>
      <c r="AP24" s="362"/>
      <c r="AQ24" s="362"/>
      <c r="AR24" s="363"/>
      <c r="AS24" s="361">
        <v>2959</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5198102</v>
      </c>
      <c r="BO24" s="386"/>
      <c r="BP24" s="386"/>
      <c r="BQ24" s="386"/>
      <c r="BR24" s="386"/>
      <c r="BS24" s="386"/>
      <c r="BT24" s="386"/>
      <c r="BU24" s="387"/>
      <c r="BV24" s="385">
        <v>4976906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6165</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419176</v>
      </c>
      <c r="BO25" s="381"/>
      <c r="BP25" s="381"/>
      <c r="BQ25" s="381"/>
      <c r="BR25" s="381"/>
      <c r="BS25" s="381"/>
      <c r="BT25" s="381"/>
      <c r="BU25" s="382"/>
      <c r="BV25" s="380">
        <v>558863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5310</v>
      </c>
      <c r="R26" s="362"/>
      <c r="S26" s="362"/>
      <c r="T26" s="362"/>
      <c r="U26" s="362"/>
      <c r="V26" s="363"/>
      <c r="W26" s="427"/>
      <c r="X26" s="418"/>
      <c r="Y26" s="419"/>
      <c r="Z26" s="358" t="s">
        <v>160</v>
      </c>
      <c r="AA26" s="440"/>
      <c r="AB26" s="440"/>
      <c r="AC26" s="440"/>
      <c r="AD26" s="440"/>
      <c r="AE26" s="440"/>
      <c r="AF26" s="440"/>
      <c r="AG26" s="441"/>
      <c r="AH26" s="361">
        <v>11</v>
      </c>
      <c r="AI26" s="362"/>
      <c r="AJ26" s="362"/>
      <c r="AK26" s="362"/>
      <c r="AL26" s="363"/>
      <c r="AM26" s="361">
        <v>20504</v>
      </c>
      <c r="AN26" s="362"/>
      <c r="AO26" s="362"/>
      <c r="AP26" s="362"/>
      <c r="AQ26" s="362"/>
      <c r="AR26" s="363"/>
      <c r="AS26" s="361">
        <v>1864</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3300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357630</v>
      </c>
      <c r="BO27" s="389"/>
      <c r="BP27" s="389"/>
      <c r="BQ27" s="389"/>
      <c r="BR27" s="389"/>
      <c r="BS27" s="389"/>
      <c r="BT27" s="389"/>
      <c r="BU27" s="390"/>
      <c r="BV27" s="388">
        <v>357587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2800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931632</v>
      </c>
      <c r="BO28" s="381"/>
      <c r="BP28" s="381"/>
      <c r="BQ28" s="381"/>
      <c r="BR28" s="381"/>
      <c r="BS28" s="381"/>
      <c r="BT28" s="381"/>
      <c r="BU28" s="382"/>
      <c r="BV28" s="380">
        <v>837465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8</v>
      </c>
      <c r="M29" s="362"/>
      <c r="N29" s="362"/>
      <c r="O29" s="362"/>
      <c r="P29" s="363"/>
      <c r="Q29" s="361">
        <v>2500</v>
      </c>
      <c r="R29" s="362"/>
      <c r="S29" s="362"/>
      <c r="T29" s="362"/>
      <c r="U29" s="362"/>
      <c r="V29" s="363"/>
      <c r="W29" s="428"/>
      <c r="X29" s="429"/>
      <c r="Y29" s="430"/>
      <c r="Z29" s="358" t="s">
        <v>170</v>
      </c>
      <c r="AA29" s="359"/>
      <c r="AB29" s="359"/>
      <c r="AC29" s="359"/>
      <c r="AD29" s="359"/>
      <c r="AE29" s="359"/>
      <c r="AF29" s="359"/>
      <c r="AG29" s="360"/>
      <c r="AH29" s="361">
        <v>123</v>
      </c>
      <c r="AI29" s="362"/>
      <c r="AJ29" s="362"/>
      <c r="AK29" s="362"/>
      <c r="AL29" s="363"/>
      <c r="AM29" s="361">
        <v>363957</v>
      </c>
      <c r="AN29" s="362"/>
      <c r="AO29" s="362"/>
      <c r="AP29" s="362"/>
      <c r="AQ29" s="362"/>
      <c r="AR29" s="363"/>
      <c r="AS29" s="361">
        <v>2959</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228318</v>
      </c>
      <c r="BO29" s="386"/>
      <c r="BP29" s="386"/>
      <c r="BQ29" s="386"/>
      <c r="BR29" s="386"/>
      <c r="BS29" s="386"/>
      <c r="BT29" s="386"/>
      <c r="BU29" s="387"/>
      <c r="BV29" s="385">
        <v>227997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92.4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454459</v>
      </c>
      <c r="BO30" s="389"/>
      <c r="BP30" s="389"/>
      <c r="BQ30" s="389"/>
      <c r="BR30" s="389"/>
      <c r="BS30" s="389"/>
      <c r="BT30" s="389"/>
      <c r="BU30" s="390"/>
      <c r="BV30" s="388">
        <v>436251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水道事業</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簡易水道事業</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奈良県市町村総合事務組合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吉野町土地開発公社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病院事業清算特別会計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　保険事業勘定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IF('各会計、関係団体の財政状況及び健全化判断比率'!B34="","",'各会計、関係団体の財政状況及び健全化判断比率'!B34)</f>
        <v>下水道事業</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吉野広域行政組合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介護保険特別会計　サービス事業勘定</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10</v>
      </c>
      <c r="BF36" s="345"/>
      <c r="BG36" s="344" t="str">
        <f>IF('各会計、関係団体の財政状況及び健全化判断比率'!B35="","",'各会計、関係団体の財政状況及び健全化判断比率'!B35)</f>
        <v>農業集落排水事業</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奈良県広域水質検査センター組合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奈良県住宅新築資金等貸付金回収管理組合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奈良県後期高齢者医療広域連合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南和広域医療企業団</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奈良県広域消防組合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さくら広域環境衛生組合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2.27</v>
      </c>
      <c r="G34" s="33">
        <v>1.21</v>
      </c>
      <c r="H34" s="33">
        <v>0.46</v>
      </c>
      <c r="I34" s="33">
        <v>0.56999999999999995</v>
      </c>
      <c r="J34" s="34" t="s">
        <v>528</v>
      </c>
      <c r="K34" s="22"/>
      <c r="L34" s="22"/>
      <c r="M34" s="22"/>
      <c r="N34" s="22"/>
      <c r="O34" s="22"/>
      <c r="P34" s="22"/>
    </row>
    <row r="35" spans="1:16" ht="39" customHeight="1" x14ac:dyDescent="0.15">
      <c r="A35" s="22"/>
      <c r="B35" s="35"/>
      <c r="C35" s="1148" t="s">
        <v>529</v>
      </c>
      <c r="D35" s="1149"/>
      <c r="E35" s="1150"/>
      <c r="F35" s="36">
        <v>11.39</v>
      </c>
      <c r="G35" s="37">
        <v>6.45</v>
      </c>
      <c r="H35" s="37">
        <v>8.2799999999999994</v>
      </c>
      <c r="I35" s="37">
        <v>10.83</v>
      </c>
      <c r="J35" s="38">
        <v>12.06</v>
      </c>
      <c r="K35" s="22"/>
      <c r="L35" s="22"/>
      <c r="M35" s="22"/>
      <c r="N35" s="22"/>
      <c r="O35" s="22"/>
      <c r="P35" s="22"/>
    </row>
    <row r="36" spans="1:16" ht="39" customHeight="1" x14ac:dyDescent="0.15">
      <c r="A36" s="22"/>
      <c r="B36" s="35"/>
      <c r="C36" s="1148" t="s">
        <v>530</v>
      </c>
      <c r="D36" s="1149"/>
      <c r="E36" s="1150"/>
      <c r="F36" s="36">
        <v>6.74</v>
      </c>
      <c r="G36" s="37">
        <v>7.22</v>
      </c>
      <c r="H36" s="37">
        <v>5.91</v>
      </c>
      <c r="I36" s="37">
        <v>8.31</v>
      </c>
      <c r="J36" s="38">
        <v>7.84</v>
      </c>
      <c r="K36" s="22"/>
      <c r="L36" s="22"/>
      <c r="M36" s="22"/>
      <c r="N36" s="22"/>
      <c r="O36" s="22"/>
      <c r="P36" s="22"/>
    </row>
    <row r="37" spans="1:16" ht="39" customHeight="1" x14ac:dyDescent="0.15">
      <c r="A37" s="22"/>
      <c r="B37" s="35"/>
      <c r="C37" s="1148" t="s">
        <v>531</v>
      </c>
      <c r="D37" s="1149"/>
      <c r="E37" s="1150"/>
      <c r="F37" s="36">
        <v>1.61</v>
      </c>
      <c r="G37" s="37">
        <v>1.43</v>
      </c>
      <c r="H37" s="37">
        <v>0.98</v>
      </c>
      <c r="I37" s="37">
        <v>1.1200000000000001</v>
      </c>
      <c r="J37" s="38">
        <v>1.63</v>
      </c>
      <c r="K37" s="22"/>
      <c r="L37" s="22"/>
      <c r="M37" s="22"/>
      <c r="N37" s="22"/>
      <c r="O37" s="22"/>
      <c r="P37" s="22"/>
    </row>
    <row r="38" spans="1:16" ht="39" customHeight="1" x14ac:dyDescent="0.15">
      <c r="A38" s="22"/>
      <c r="B38" s="35"/>
      <c r="C38" s="1148" t="s">
        <v>532</v>
      </c>
      <c r="D38" s="1149"/>
      <c r="E38" s="1150"/>
      <c r="F38" s="36">
        <v>0.62</v>
      </c>
      <c r="G38" s="37">
        <v>0.03</v>
      </c>
      <c r="H38" s="37">
        <v>0.24</v>
      </c>
      <c r="I38" s="37">
        <v>0.6</v>
      </c>
      <c r="J38" s="38">
        <v>0.74</v>
      </c>
      <c r="K38" s="22"/>
      <c r="L38" s="22"/>
      <c r="M38" s="22"/>
      <c r="N38" s="22"/>
      <c r="O38" s="22"/>
      <c r="P38" s="22"/>
    </row>
    <row r="39" spans="1:16" ht="39" customHeight="1" x14ac:dyDescent="0.15">
      <c r="A39" s="22"/>
      <c r="B39" s="35"/>
      <c r="C39" s="1148" t="s">
        <v>533</v>
      </c>
      <c r="D39" s="1149"/>
      <c r="E39" s="1150"/>
      <c r="F39" s="36">
        <v>0.2</v>
      </c>
      <c r="G39" s="37">
        <v>0.23</v>
      </c>
      <c r="H39" s="37">
        <v>0.15</v>
      </c>
      <c r="I39" s="37">
        <v>0.2</v>
      </c>
      <c r="J39" s="38">
        <v>0.25</v>
      </c>
      <c r="K39" s="22"/>
      <c r="L39" s="22"/>
      <c r="M39" s="22"/>
      <c r="N39" s="22"/>
      <c r="O39" s="22"/>
      <c r="P39" s="22"/>
    </row>
    <row r="40" spans="1:16" ht="39" customHeight="1" x14ac:dyDescent="0.15">
      <c r="A40" s="22"/>
      <c r="B40" s="35"/>
      <c r="C40" s="1148" t="s">
        <v>534</v>
      </c>
      <c r="D40" s="1149"/>
      <c r="E40" s="1150"/>
      <c r="F40" s="36">
        <v>0</v>
      </c>
      <c r="G40" s="37">
        <v>0</v>
      </c>
      <c r="H40" s="37">
        <v>0</v>
      </c>
      <c r="I40" s="37">
        <v>0.01</v>
      </c>
      <c r="J40" s="38">
        <v>0</v>
      </c>
      <c r="K40" s="22"/>
      <c r="L40" s="22"/>
      <c r="M40" s="22"/>
      <c r="N40" s="22"/>
      <c r="O40" s="22"/>
      <c r="P40" s="22"/>
    </row>
    <row r="41" spans="1:16" ht="39" customHeight="1" x14ac:dyDescent="0.15">
      <c r="A41" s="22"/>
      <c r="B41" s="35"/>
      <c r="C41" s="1148" t="s">
        <v>535</v>
      </c>
      <c r="D41" s="1149"/>
      <c r="E41" s="1150"/>
      <c r="F41" s="36" t="s">
        <v>481</v>
      </c>
      <c r="G41" s="37" t="s">
        <v>481</v>
      </c>
      <c r="H41" s="37" t="s">
        <v>481</v>
      </c>
      <c r="I41" s="37" t="s">
        <v>481</v>
      </c>
      <c r="J41" s="38">
        <v>0</v>
      </c>
      <c r="K41" s="22"/>
      <c r="L41" s="22"/>
      <c r="M41" s="22"/>
      <c r="N41" s="22"/>
      <c r="O41" s="22"/>
      <c r="P41" s="22"/>
    </row>
    <row r="42" spans="1:16" ht="39" customHeight="1" x14ac:dyDescent="0.15">
      <c r="A42" s="22"/>
      <c r="B42" s="39"/>
      <c r="C42" s="1148" t="s">
        <v>536</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537</v>
      </c>
      <c r="D43" s="1152"/>
      <c r="E43" s="1153"/>
      <c r="F43" s="41">
        <v>6.59</v>
      </c>
      <c r="G43" s="42">
        <v>7.36</v>
      </c>
      <c r="H43" s="42">
        <v>1.73</v>
      </c>
      <c r="I43" s="42">
        <v>3.84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606</v>
      </c>
      <c r="L45" s="60">
        <v>628</v>
      </c>
      <c r="M45" s="60">
        <v>592</v>
      </c>
      <c r="N45" s="60">
        <v>559</v>
      </c>
      <c r="O45" s="61">
        <v>519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259</v>
      </c>
      <c r="L48" s="64">
        <v>258</v>
      </c>
      <c r="M48" s="64">
        <v>240</v>
      </c>
      <c r="N48" s="64">
        <v>231</v>
      </c>
      <c r="O48" s="65">
        <v>174</v>
      </c>
      <c r="P48" s="48"/>
      <c r="Q48" s="48"/>
      <c r="R48" s="48"/>
      <c r="S48" s="48"/>
      <c r="T48" s="48"/>
      <c r="U48" s="48"/>
    </row>
    <row r="49" spans="1:21" ht="30.75" customHeight="1" x14ac:dyDescent="0.15">
      <c r="A49" s="48"/>
      <c r="B49" s="1166"/>
      <c r="C49" s="1167"/>
      <c r="D49" s="62"/>
      <c r="E49" s="1158" t="s">
        <v>16</v>
      </c>
      <c r="F49" s="1158"/>
      <c r="G49" s="1158"/>
      <c r="H49" s="1158"/>
      <c r="I49" s="1158"/>
      <c r="J49" s="1159"/>
      <c r="K49" s="63">
        <v>54</v>
      </c>
      <c r="L49" s="64">
        <v>51</v>
      </c>
      <c r="M49" s="64">
        <v>54</v>
      </c>
      <c r="N49" s="64">
        <v>51</v>
      </c>
      <c r="O49" s="65">
        <v>52</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671</v>
      </c>
      <c r="L52" s="64">
        <v>688</v>
      </c>
      <c r="M52" s="64">
        <v>689</v>
      </c>
      <c r="N52" s="64">
        <v>649</v>
      </c>
      <c r="O52" s="65">
        <v>582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248</v>
      </c>
      <c r="L53" s="69">
        <v>249</v>
      </c>
      <c r="M53" s="69">
        <v>197</v>
      </c>
      <c r="N53" s="69">
        <v>192</v>
      </c>
      <c r="O53" s="70">
        <v>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4966</v>
      </c>
      <c r="J41" s="83">
        <v>4924</v>
      </c>
      <c r="K41" s="83">
        <v>5000</v>
      </c>
      <c r="L41" s="83">
        <v>5438</v>
      </c>
      <c r="M41" s="84">
        <v>5613</v>
      </c>
    </row>
    <row r="42" spans="2:13" ht="27.75" customHeight="1" x14ac:dyDescent="0.15">
      <c r="B42" s="1174"/>
      <c r="C42" s="1175"/>
      <c r="D42" s="85"/>
      <c r="E42" s="1178" t="s">
        <v>26</v>
      </c>
      <c r="F42" s="1178"/>
      <c r="G42" s="1178"/>
      <c r="H42" s="1179"/>
      <c r="I42" s="86" t="s">
        <v>481</v>
      </c>
      <c r="J42" s="87" t="s">
        <v>481</v>
      </c>
      <c r="K42" s="87" t="s">
        <v>481</v>
      </c>
      <c r="L42" s="87" t="s">
        <v>481</v>
      </c>
      <c r="M42" s="88" t="s">
        <v>481</v>
      </c>
    </row>
    <row r="43" spans="2:13" ht="27.75" customHeight="1" x14ac:dyDescent="0.15">
      <c r="B43" s="1174"/>
      <c r="C43" s="1175"/>
      <c r="D43" s="85"/>
      <c r="E43" s="1178" t="s">
        <v>27</v>
      </c>
      <c r="F43" s="1178"/>
      <c r="G43" s="1178"/>
      <c r="H43" s="1179"/>
      <c r="I43" s="86">
        <v>3709</v>
      </c>
      <c r="J43" s="87">
        <v>3516</v>
      </c>
      <c r="K43" s="87">
        <v>3365</v>
      </c>
      <c r="L43" s="87">
        <v>3526</v>
      </c>
      <c r="M43" s="88">
        <v>2982</v>
      </c>
    </row>
    <row r="44" spans="2:13" ht="27.75" customHeight="1" x14ac:dyDescent="0.15">
      <c r="B44" s="1174"/>
      <c r="C44" s="1175"/>
      <c r="D44" s="85"/>
      <c r="E44" s="1178" t="s">
        <v>28</v>
      </c>
      <c r="F44" s="1178"/>
      <c r="G44" s="1178"/>
      <c r="H44" s="1179"/>
      <c r="I44" s="86">
        <v>338</v>
      </c>
      <c r="J44" s="87">
        <v>261</v>
      </c>
      <c r="K44" s="87">
        <v>301</v>
      </c>
      <c r="L44" s="87">
        <v>594</v>
      </c>
      <c r="M44" s="88">
        <v>920</v>
      </c>
    </row>
    <row r="45" spans="2:13" ht="27.75" customHeight="1" x14ac:dyDescent="0.15">
      <c r="B45" s="1174"/>
      <c r="C45" s="1175"/>
      <c r="D45" s="85"/>
      <c r="E45" s="1178" t="s">
        <v>29</v>
      </c>
      <c r="F45" s="1178"/>
      <c r="G45" s="1178"/>
      <c r="H45" s="1179"/>
      <c r="I45" s="86">
        <v>1270</v>
      </c>
      <c r="J45" s="87">
        <v>1150</v>
      </c>
      <c r="K45" s="87">
        <v>1172</v>
      </c>
      <c r="L45" s="87">
        <v>1206</v>
      </c>
      <c r="M45" s="88">
        <v>1367</v>
      </c>
    </row>
    <row r="46" spans="2:13" ht="27.75" customHeight="1" x14ac:dyDescent="0.15">
      <c r="B46" s="1174"/>
      <c r="C46" s="1175"/>
      <c r="D46" s="89"/>
      <c r="E46" s="1178" t="s">
        <v>30</v>
      </c>
      <c r="F46" s="1178"/>
      <c r="G46" s="1178"/>
      <c r="H46" s="1179"/>
      <c r="I46" s="86" t="s">
        <v>481</v>
      </c>
      <c r="J46" s="87" t="s">
        <v>481</v>
      </c>
      <c r="K46" s="87" t="s">
        <v>481</v>
      </c>
      <c r="L46" s="87" t="s">
        <v>481</v>
      </c>
      <c r="M46" s="88" t="s">
        <v>481</v>
      </c>
    </row>
    <row r="47" spans="2:13" ht="27.75" customHeight="1" x14ac:dyDescent="0.15">
      <c r="B47" s="1174"/>
      <c r="C47" s="1175"/>
      <c r="D47" s="90"/>
      <c r="E47" s="1188" t="s">
        <v>31</v>
      </c>
      <c r="F47" s="1189"/>
      <c r="G47" s="1189"/>
      <c r="H47" s="1190"/>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76"/>
      <c r="C49" s="1177"/>
      <c r="D49" s="85"/>
      <c r="E49" s="1178" t="s">
        <v>33</v>
      </c>
      <c r="F49" s="1178"/>
      <c r="G49" s="1178"/>
      <c r="H49" s="1179"/>
      <c r="I49" s="86" t="s">
        <v>481</v>
      </c>
      <c r="J49" s="87" t="s">
        <v>481</v>
      </c>
      <c r="K49" s="87" t="s">
        <v>481</v>
      </c>
      <c r="L49" s="87" t="s">
        <v>481</v>
      </c>
      <c r="M49" s="88" t="s">
        <v>481</v>
      </c>
    </row>
    <row r="50" spans="2:13" ht="27.75" customHeight="1" x14ac:dyDescent="0.15">
      <c r="B50" s="1172" t="s">
        <v>34</v>
      </c>
      <c r="C50" s="1173"/>
      <c r="D50" s="91"/>
      <c r="E50" s="1178" t="s">
        <v>35</v>
      </c>
      <c r="F50" s="1178"/>
      <c r="G50" s="1178"/>
      <c r="H50" s="1179"/>
      <c r="I50" s="86">
        <v>1415</v>
      </c>
      <c r="J50" s="87">
        <v>1572</v>
      </c>
      <c r="K50" s="87">
        <v>1449</v>
      </c>
      <c r="L50" s="87">
        <v>1536</v>
      </c>
      <c r="M50" s="88">
        <v>1648</v>
      </c>
    </row>
    <row r="51" spans="2:13" ht="27.75" customHeight="1" x14ac:dyDescent="0.15">
      <c r="B51" s="1174"/>
      <c r="C51" s="1175"/>
      <c r="D51" s="85"/>
      <c r="E51" s="1178" t="s">
        <v>36</v>
      </c>
      <c r="F51" s="1178"/>
      <c r="G51" s="1178"/>
      <c r="H51" s="1179"/>
      <c r="I51" s="86">
        <v>0</v>
      </c>
      <c r="J51" s="87" t="s">
        <v>481</v>
      </c>
      <c r="K51" s="87">
        <v>87</v>
      </c>
      <c r="L51" s="87">
        <v>87</v>
      </c>
      <c r="M51" s="88">
        <v>87</v>
      </c>
    </row>
    <row r="52" spans="2:13" ht="27.75" customHeight="1" x14ac:dyDescent="0.15">
      <c r="B52" s="1176"/>
      <c r="C52" s="1177"/>
      <c r="D52" s="85"/>
      <c r="E52" s="1178" t="s">
        <v>37</v>
      </c>
      <c r="F52" s="1178"/>
      <c r="G52" s="1178"/>
      <c r="H52" s="1179"/>
      <c r="I52" s="86">
        <v>6476</v>
      </c>
      <c r="J52" s="87">
        <v>6344</v>
      </c>
      <c r="K52" s="87">
        <v>6242</v>
      </c>
      <c r="L52" s="87">
        <v>6375</v>
      </c>
      <c r="M52" s="88">
        <v>6368</v>
      </c>
    </row>
    <row r="53" spans="2:13" ht="27.75" customHeight="1" thickBot="1" x14ac:dyDescent="0.2">
      <c r="B53" s="1180" t="s">
        <v>21</v>
      </c>
      <c r="C53" s="1181"/>
      <c r="D53" s="92"/>
      <c r="E53" s="1182" t="s">
        <v>38</v>
      </c>
      <c r="F53" s="1182"/>
      <c r="G53" s="1182"/>
      <c r="H53" s="1183"/>
      <c r="I53" s="93">
        <v>2392</v>
      </c>
      <c r="J53" s="94">
        <v>1935</v>
      </c>
      <c r="K53" s="94">
        <v>2061</v>
      </c>
      <c r="L53" s="94">
        <v>2765</v>
      </c>
      <c r="M53" s="95">
        <v>2779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26924</v>
      </c>
      <c r="E3" s="118"/>
      <c r="F3" s="119">
        <v>94828</v>
      </c>
      <c r="G3" s="120"/>
      <c r="H3" s="121"/>
    </row>
    <row r="4" spans="1:8" x14ac:dyDescent="0.15">
      <c r="A4" s="122"/>
      <c r="B4" s="123"/>
      <c r="C4" s="124"/>
      <c r="D4" s="125">
        <v>18990</v>
      </c>
      <c r="E4" s="126"/>
      <c r="F4" s="127">
        <v>55133</v>
      </c>
      <c r="G4" s="128"/>
      <c r="H4" s="129"/>
    </row>
    <row r="5" spans="1:8" x14ac:dyDescent="0.15">
      <c r="A5" s="110" t="s">
        <v>515</v>
      </c>
      <c r="B5" s="115"/>
      <c r="C5" s="116"/>
      <c r="D5" s="117">
        <v>72013</v>
      </c>
      <c r="E5" s="118"/>
      <c r="F5" s="119">
        <v>119674</v>
      </c>
      <c r="G5" s="120"/>
      <c r="H5" s="121"/>
    </row>
    <row r="6" spans="1:8" x14ac:dyDescent="0.15">
      <c r="A6" s="122"/>
      <c r="B6" s="123"/>
      <c r="C6" s="124"/>
      <c r="D6" s="125">
        <v>34423</v>
      </c>
      <c r="E6" s="126"/>
      <c r="F6" s="127">
        <v>57803</v>
      </c>
      <c r="G6" s="128"/>
      <c r="H6" s="129"/>
    </row>
    <row r="7" spans="1:8" x14ac:dyDescent="0.15">
      <c r="A7" s="110" t="s">
        <v>516</v>
      </c>
      <c r="B7" s="115"/>
      <c r="C7" s="116"/>
      <c r="D7" s="117">
        <v>76050</v>
      </c>
      <c r="E7" s="118"/>
      <c r="F7" s="119">
        <v>119685</v>
      </c>
      <c r="G7" s="120"/>
      <c r="H7" s="121"/>
    </row>
    <row r="8" spans="1:8" x14ac:dyDescent="0.15">
      <c r="A8" s="122"/>
      <c r="B8" s="123"/>
      <c r="C8" s="124"/>
      <c r="D8" s="125">
        <v>64290</v>
      </c>
      <c r="E8" s="126"/>
      <c r="F8" s="127">
        <v>68464</v>
      </c>
      <c r="G8" s="128"/>
      <c r="H8" s="129"/>
    </row>
    <row r="9" spans="1:8" x14ac:dyDescent="0.15">
      <c r="A9" s="110" t="s">
        <v>517</v>
      </c>
      <c r="B9" s="115"/>
      <c r="C9" s="116"/>
      <c r="D9" s="117">
        <v>50800</v>
      </c>
      <c r="E9" s="118"/>
      <c r="F9" s="119">
        <v>109920</v>
      </c>
      <c r="G9" s="120"/>
      <c r="H9" s="121"/>
    </row>
    <row r="10" spans="1:8" x14ac:dyDescent="0.15">
      <c r="A10" s="122"/>
      <c r="B10" s="123"/>
      <c r="C10" s="124"/>
      <c r="D10" s="125">
        <v>34264</v>
      </c>
      <c r="E10" s="126"/>
      <c r="F10" s="127">
        <v>62739</v>
      </c>
      <c r="G10" s="128"/>
      <c r="H10" s="129"/>
    </row>
    <row r="11" spans="1:8" x14ac:dyDescent="0.15">
      <c r="A11" s="110" t="s">
        <v>518</v>
      </c>
      <c r="B11" s="115"/>
      <c r="C11" s="116"/>
      <c r="D11" s="117">
        <v>51722</v>
      </c>
      <c r="E11" s="118"/>
      <c r="F11" s="119">
        <v>119882</v>
      </c>
      <c r="G11" s="120"/>
      <c r="H11" s="121"/>
    </row>
    <row r="12" spans="1:8" x14ac:dyDescent="0.15">
      <c r="A12" s="122"/>
      <c r="B12" s="123"/>
      <c r="C12" s="130"/>
      <c r="D12" s="125">
        <v>26499</v>
      </c>
      <c r="E12" s="126"/>
      <c r="F12" s="127">
        <v>66481</v>
      </c>
      <c r="G12" s="128"/>
      <c r="H12" s="129"/>
    </row>
    <row r="13" spans="1:8" x14ac:dyDescent="0.15">
      <c r="A13" s="110"/>
      <c r="B13" s="115"/>
      <c r="C13" s="131"/>
      <c r="D13" s="132">
        <v>55502</v>
      </c>
      <c r="E13" s="133"/>
      <c r="F13" s="134">
        <v>112798</v>
      </c>
      <c r="G13" s="135"/>
      <c r="H13" s="121"/>
    </row>
    <row r="14" spans="1:8" x14ac:dyDescent="0.15">
      <c r="A14" s="122"/>
      <c r="B14" s="123"/>
      <c r="C14" s="124"/>
      <c r="D14" s="125">
        <v>35693</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11.39</v>
      </c>
      <c r="C19" s="136">
        <f>ROUND(VALUE(SUBSTITUTE(実質収支比率等に係る経年分析!G$48,"▲","-")),2)</f>
        <v>6.46</v>
      </c>
      <c r="D19" s="136">
        <f>ROUND(VALUE(SUBSTITUTE(実質収支比率等に係る経年分析!H$48,"▲","-")),2)</f>
        <v>8.2799999999999994</v>
      </c>
      <c r="E19" s="136">
        <f>ROUND(VALUE(SUBSTITUTE(実質収支比率等に係る経年分析!I$48,"▲","-")),2)</f>
        <v>11.31</v>
      </c>
      <c r="F19" s="136">
        <f>ROUND(VALUE(SUBSTITUTE(実質収支比率等に係る経年分析!J$48,"▲","-")),2)</f>
        <v>11.55</v>
      </c>
    </row>
    <row r="20" spans="1:11" x14ac:dyDescent="0.15">
      <c r="A20" s="136" t="s">
        <v>43</v>
      </c>
      <c r="B20" s="136">
        <f>ROUND(VALUE(SUBSTITUTE(実質収支比率等に係る経年分析!F$47,"▲","-")),2)</f>
        <v>19.690000000000001</v>
      </c>
      <c r="C20" s="136">
        <f>ROUND(VALUE(SUBSTITUTE(実質収支比率等に係る経年分析!G$47,"▲","-")),2)</f>
        <v>20.77</v>
      </c>
      <c r="D20" s="136">
        <f>ROUND(VALUE(SUBSTITUTE(実質収支比率等に係る経年分析!H$47,"▲","-")),2)</f>
        <v>21.35</v>
      </c>
      <c r="E20" s="136">
        <f>ROUND(VALUE(SUBSTITUTE(実質収支比率等に係る経年分析!I$47,"▲","-")),2)</f>
        <v>24.57</v>
      </c>
      <c r="F20" s="136">
        <f>ROUND(VALUE(SUBSTITUTE(実質収支比率等に係る経年分析!J$47,"▲","-")),2)</f>
        <v>28.5</v>
      </c>
    </row>
    <row r="21" spans="1:11" x14ac:dyDescent="0.15">
      <c r="A21" s="136" t="s">
        <v>44</v>
      </c>
      <c r="B21" s="136">
        <f>IF(ISNUMBER(VALUE(SUBSTITUTE(実質収支比率等に係る経年分析!F$49,"▲","-"))),ROUND(VALUE(SUBSTITUTE(実質収支比率等に係る経年分析!F$49,"▲","-")),2),NA())</f>
        <v>1.9</v>
      </c>
      <c r="C21" s="136">
        <f>IF(ISNUMBER(VALUE(SUBSTITUTE(実質収支比率等に係る経年分析!G$49,"▲","-"))),ROUND(VALUE(SUBSTITUTE(実質収支比率等に係る経年分析!G$49,"▲","-")),2),NA())</f>
        <v>-3.31</v>
      </c>
      <c r="D21" s="136">
        <f>IF(ISNUMBER(VALUE(SUBSTITUTE(実質収支比率等に係る経年分析!H$49,"▲","-"))),ROUND(VALUE(SUBSTITUTE(実質収支比率等に係る経年分析!H$49,"▲","-")),2),NA())</f>
        <v>2.21</v>
      </c>
      <c r="E21" s="136">
        <f>IF(ISNUMBER(VALUE(SUBSTITUTE(実質収支比率等に係る経年分析!I$49,"▲","-"))),ROUND(VALUE(SUBSTITUTE(実質収支比率等に係る経年分析!I$49,"▲","-")),2),NA())</f>
        <v>7.38</v>
      </c>
      <c r="F21" s="136">
        <f>IF(ISNUMBER(VALUE(SUBSTITUTE(実質収支比率等に係る経年分析!J$49,"▲","-"))),ROUND(VALUE(SUBSTITUTE(実質収支比率等に係る経年分析!J$49,"▲","-")),2),NA())</f>
        <v>2.63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7.36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1.73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3.84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病院事業清算特別会計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介護保険特別会計　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簡易水道事業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1.63</v>
      </c>
    </row>
    <row r="34" spans="1:16" x14ac:dyDescent="0.15">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7.84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8.2799999999999994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12.06</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0.56999999999999995</v>
      </c>
      <c r="J36" s="137">
        <f>IF(ROUND(VALUE(SUBSTITUTE(連結実質赤字比率に係る赤字・黒字の構成分析!J$34,"▲", "-")), 2) &lt; 0, ABS(ROUND(VALUE(SUBSTITUTE(連結実質赤字比率に係る赤字・黒字の構成分析!J$34,"▲", "-")), 2)), NA())</f>
        <v>0.09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671</v>
      </c>
      <c r="E42" s="138"/>
      <c r="F42" s="138"/>
      <c r="G42" s="138">
        <f>'実質公債費比率（分子）の構造'!L$52</f>
        <v>688</v>
      </c>
      <c r="H42" s="138"/>
      <c r="I42" s="138"/>
      <c r="J42" s="138">
        <f>'実質公債費比率（分子）の構造'!M$52</f>
        <v>689</v>
      </c>
      <c r="K42" s="138"/>
      <c r="L42" s="138"/>
      <c r="M42" s="138">
        <f>'実質公債費比率（分子）の構造'!N$52</f>
        <v>649</v>
      </c>
      <c r="N42" s="138"/>
      <c r="O42" s="138"/>
      <c r="P42" s="138">
        <f>'実質公債費比率（分子）の構造'!O$52</f>
        <v>582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54</v>
      </c>
      <c r="C45" s="138"/>
      <c r="D45" s="138"/>
      <c r="E45" s="138">
        <f>'実質公債費比率（分子）の構造'!L$49</f>
        <v>51</v>
      </c>
      <c r="F45" s="138"/>
      <c r="G45" s="138"/>
      <c r="H45" s="138">
        <f>'実質公債費比率（分子）の構造'!M$49</f>
        <v>54</v>
      </c>
      <c r="I45" s="138"/>
      <c r="J45" s="138"/>
      <c r="K45" s="138">
        <f>'実質公債費比率（分子）の構造'!N$49</f>
        <v>51</v>
      </c>
      <c r="L45" s="138"/>
      <c r="M45" s="138"/>
      <c r="N45" s="138">
        <f>'実質公債費比率（分子）の構造'!O$49</f>
        <v>52</v>
      </c>
      <c r="O45" s="138"/>
      <c r="P45" s="138"/>
    </row>
    <row r="46" spans="1:16" x14ac:dyDescent="0.15">
      <c r="A46" s="138" t="s">
        <v>55</v>
      </c>
      <c r="B46" s="138">
        <f>'実質公債費比率（分子）の構造'!K$48</f>
        <v>259</v>
      </c>
      <c r="C46" s="138"/>
      <c r="D46" s="138"/>
      <c r="E46" s="138">
        <f>'実質公債費比率（分子）の構造'!L$48</f>
        <v>258</v>
      </c>
      <c r="F46" s="138"/>
      <c r="G46" s="138"/>
      <c r="H46" s="138">
        <f>'実質公債費比率（分子）の構造'!M$48</f>
        <v>240</v>
      </c>
      <c r="I46" s="138"/>
      <c r="J46" s="138"/>
      <c r="K46" s="138">
        <f>'実質公債費比率（分子）の構造'!N$48</f>
        <v>231</v>
      </c>
      <c r="L46" s="138"/>
      <c r="M46" s="138"/>
      <c r="N46" s="138">
        <f>'実質公債費比率（分子）の構造'!O$48</f>
        <v>174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606</v>
      </c>
      <c r="C49" s="138"/>
      <c r="D49" s="138"/>
      <c r="E49" s="138">
        <f>'実質公債費比率（分子）の構造'!L$45</f>
        <v>628</v>
      </c>
      <c r="F49" s="138"/>
      <c r="G49" s="138"/>
      <c r="H49" s="138">
        <f>'実質公債費比率（分子）の構造'!M$45</f>
        <v>592</v>
      </c>
      <c r="I49" s="138"/>
      <c r="J49" s="138"/>
      <c r="K49" s="138">
        <f>'実質公債費比率（分子）の構造'!N$45</f>
        <v>559</v>
      </c>
      <c r="L49" s="138"/>
      <c r="M49" s="138"/>
      <c r="N49" s="138">
        <f>'実質公債費比率（分子）の構造'!O$45</f>
        <v>519</v>
      </c>
      <c r="O49" s="138"/>
      <c r="P49" s="138"/>
    </row>
    <row r="50" spans="1:16" x14ac:dyDescent="0.15">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249</v>
      </c>
      <c r="G50" s="138" t="e">
        <f>NA()</f>
        <v>#N/A</v>
      </c>
      <c r="H50" s="138" t="e">
        <f>NA()</f>
        <v>#N/A</v>
      </c>
      <c r="I50" s="138">
        <f>IF(ISNUMBER('実質公債費比率（分子）の構造'!M$53),'実質公債費比率（分子）の構造'!M$53,NA())</f>
        <v>197</v>
      </c>
      <c r="J50" s="138" t="e">
        <f>NA()</f>
        <v>#N/A</v>
      </c>
      <c r="K50" s="138" t="e">
        <f>NA()</f>
        <v>#N/A</v>
      </c>
      <c r="L50" s="138">
        <f>IF(ISNUMBER('実質公債費比率（分子）の構造'!N$53),'実質公債費比率（分子）の構造'!N$53,NA())</f>
        <v>192</v>
      </c>
      <c r="M50" s="138" t="e">
        <f>NA()</f>
        <v>#N/A</v>
      </c>
      <c r="N50" s="138" t="e">
        <f>NA()</f>
        <v>#N/A</v>
      </c>
      <c r="O50" s="138">
        <f>IF(ISNUMBER('実質公債費比率（分子）の構造'!O$53),'実質公債費比率（分子）の構造'!O$53,NA())</f>
        <v>163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6476</v>
      </c>
      <c r="E56" s="137"/>
      <c r="F56" s="137"/>
      <c r="G56" s="137">
        <f>'将来負担比率（分子）の構造'!J$52</f>
        <v>6344</v>
      </c>
      <c r="H56" s="137"/>
      <c r="I56" s="137"/>
      <c r="J56" s="137">
        <f>'将来負担比率（分子）の構造'!K$52</f>
        <v>6242</v>
      </c>
      <c r="K56" s="137"/>
      <c r="L56" s="137"/>
      <c r="M56" s="137">
        <f>'将来負担比率（分子）の構造'!L$52</f>
        <v>6375</v>
      </c>
      <c r="N56" s="137"/>
      <c r="O56" s="137"/>
      <c r="P56" s="137">
        <f>'将来負担比率（分子）の構造'!M$52</f>
        <v>6368</v>
      </c>
    </row>
    <row r="57" spans="1:16" x14ac:dyDescent="0.15">
      <c r="A57" s="137" t="s">
        <v>36</v>
      </c>
      <c r="B57" s="137"/>
      <c r="C57" s="137"/>
      <c r="D57" s="137">
        <f>'将来負担比率（分子）の構造'!I$51</f>
        <v>0</v>
      </c>
      <c r="E57" s="137"/>
      <c r="F57" s="137"/>
      <c r="G57" s="137" t="str">
        <f>'将来負担比率（分子）の構造'!J$51</f>
        <v>-</v>
      </c>
      <c r="H57" s="137"/>
      <c r="I57" s="137"/>
      <c r="J57" s="137">
        <f>'将来負担比率（分子）の構造'!K$51</f>
        <v>87</v>
      </c>
      <c r="K57" s="137"/>
      <c r="L57" s="137"/>
      <c r="M57" s="137">
        <f>'将来負担比率（分子）の構造'!L$51</f>
        <v>87</v>
      </c>
      <c r="N57" s="137"/>
      <c r="O57" s="137"/>
      <c r="P57" s="137">
        <f>'将来負担比率（分子）の構造'!M$51</f>
        <v>87</v>
      </c>
    </row>
    <row r="58" spans="1:16" x14ac:dyDescent="0.15">
      <c r="A58" s="137" t="s">
        <v>35</v>
      </c>
      <c r="B58" s="137"/>
      <c r="C58" s="137"/>
      <c r="D58" s="137">
        <f>'将来負担比率（分子）の構造'!I$50</f>
        <v>1415</v>
      </c>
      <c r="E58" s="137"/>
      <c r="F58" s="137"/>
      <c r="G58" s="137">
        <f>'将来負担比率（分子）の構造'!J$50</f>
        <v>1572</v>
      </c>
      <c r="H58" s="137"/>
      <c r="I58" s="137"/>
      <c r="J58" s="137">
        <f>'将来負担比率（分子）の構造'!K$50</f>
        <v>1449</v>
      </c>
      <c r="K58" s="137"/>
      <c r="L58" s="137"/>
      <c r="M58" s="137">
        <f>'将来負担比率（分子）の構造'!L$50</f>
        <v>1536</v>
      </c>
      <c r="N58" s="137"/>
      <c r="O58" s="137"/>
      <c r="P58" s="137">
        <f>'将来負担比率（分子）の構造'!M$50</f>
        <v>1648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1270</v>
      </c>
      <c r="C62" s="137"/>
      <c r="D62" s="137"/>
      <c r="E62" s="137">
        <f>'将来負担比率（分子）の構造'!J$45</f>
        <v>1150</v>
      </c>
      <c r="F62" s="137"/>
      <c r="G62" s="137"/>
      <c r="H62" s="137">
        <f>'将来負担比率（分子）の構造'!K$45</f>
        <v>1172</v>
      </c>
      <c r="I62" s="137"/>
      <c r="J62" s="137"/>
      <c r="K62" s="137">
        <f>'将来負担比率（分子）の構造'!L$45</f>
        <v>1206</v>
      </c>
      <c r="L62" s="137"/>
      <c r="M62" s="137"/>
      <c r="N62" s="137">
        <f>'将来負担比率（分子）の構造'!M$45</f>
        <v>1367</v>
      </c>
      <c r="O62" s="137"/>
      <c r="P62" s="137"/>
    </row>
    <row r="63" spans="1:16" x14ac:dyDescent="0.15">
      <c r="A63" s="137" t="s">
        <v>28</v>
      </c>
      <c r="B63" s="137">
        <f>'将来負担比率（分子）の構造'!I$44</f>
        <v>338</v>
      </c>
      <c r="C63" s="137"/>
      <c r="D63" s="137"/>
      <c r="E63" s="137">
        <f>'将来負担比率（分子）の構造'!J$44</f>
        <v>261</v>
      </c>
      <c r="F63" s="137"/>
      <c r="G63" s="137"/>
      <c r="H63" s="137">
        <f>'将来負担比率（分子）の構造'!K$44</f>
        <v>301</v>
      </c>
      <c r="I63" s="137"/>
      <c r="J63" s="137"/>
      <c r="K63" s="137">
        <f>'将来負担比率（分子）の構造'!L$44</f>
        <v>594</v>
      </c>
      <c r="L63" s="137"/>
      <c r="M63" s="137"/>
      <c r="N63" s="137">
        <f>'将来負担比率（分子）の構造'!M$44</f>
        <v>920</v>
      </c>
      <c r="O63" s="137"/>
      <c r="P63" s="137"/>
    </row>
    <row r="64" spans="1:16" x14ac:dyDescent="0.15">
      <c r="A64" s="137" t="s">
        <v>27</v>
      </c>
      <c r="B64" s="137">
        <f>'将来負担比率（分子）の構造'!I$43</f>
        <v>3709</v>
      </c>
      <c r="C64" s="137"/>
      <c r="D64" s="137"/>
      <c r="E64" s="137">
        <f>'将来負担比率（分子）の構造'!J$43</f>
        <v>3516</v>
      </c>
      <c r="F64" s="137"/>
      <c r="G64" s="137"/>
      <c r="H64" s="137">
        <f>'将来負担比率（分子）の構造'!K$43</f>
        <v>3365</v>
      </c>
      <c r="I64" s="137"/>
      <c r="J64" s="137"/>
      <c r="K64" s="137">
        <f>'将来負担比率（分子）の構造'!L$43</f>
        <v>3526</v>
      </c>
      <c r="L64" s="137"/>
      <c r="M64" s="137"/>
      <c r="N64" s="137">
        <f>'将来負担比率（分子）の構造'!M$43</f>
        <v>2982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4966</v>
      </c>
      <c r="C66" s="137"/>
      <c r="D66" s="137"/>
      <c r="E66" s="137">
        <f>'将来負担比率（分子）の構造'!J$41</f>
        <v>4924</v>
      </c>
      <c r="F66" s="137"/>
      <c r="G66" s="137"/>
      <c r="H66" s="137">
        <f>'将来負担比率（分子）の構造'!K$41</f>
        <v>5000</v>
      </c>
      <c r="I66" s="137"/>
      <c r="J66" s="137"/>
      <c r="K66" s="137">
        <f>'将来負担比率（分子）の構造'!L$41</f>
        <v>5438</v>
      </c>
      <c r="L66" s="137"/>
      <c r="M66" s="137"/>
      <c r="N66" s="137">
        <f>'将来負担比率（分子）の構造'!M$41</f>
        <v>5613</v>
      </c>
      <c r="O66" s="137"/>
      <c r="P66" s="137"/>
    </row>
    <row r="67" spans="1:16" x14ac:dyDescent="0.15">
      <c r="A67" s="137" t="s">
        <v>63</v>
      </c>
      <c r="B67" s="137" t="e">
        <f>NA()</f>
        <v>#N/A</v>
      </c>
      <c r="C67" s="137">
        <f>IF(ISNUMBER('将来負担比率（分子）の構造'!I$53), IF('将来負担比率（分子）の構造'!I$53 &lt; 0, 0, '将来負担比率（分子）の構造'!I$53), NA())</f>
        <v>2392</v>
      </c>
      <c r="D67" s="137" t="e">
        <f>NA()</f>
        <v>#N/A</v>
      </c>
      <c r="E67" s="137" t="e">
        <f>NA()</f>
        <v>#N/A</v>
      </c>
      <c r="F67" s="137">
        <f>IF(ISNUMBER('将来負担比率（分子）の構造'!J$53), IF('将来負担比率（分子）の構造'!J$53 &lt; 0, 0, '将来負担比率（分子）の構造'!J$53), NA())</f>
        <v>1935</v>
      </c>
      <c r="G67" s="137" t="e">
        <f>NA()</f>
        <v>#N/A</v>
      </c>
      <c r="H67" s="137" t="e">
        <f>NA()</f>
        <v>#N/A</v>
      </c>
      <c r="I67" s="137">
        <f>IF(ISNUMBER('将来負担比率（分子）の構造'!K$53), IF('将来負担比率（分子）の構造'!K$53 &lt; 0, 0, '将来負担比率（分子）の構造'!K$53), NA())</f>
        <v>2061</v>
      </c>
      <c r="J67" s="137" t="e">
        <f>NA()</f>
        <v>#N/A</v>
      </c>
      <c r="K67" s="137" t="e">
        <f>NA()</f>
        <v>#N/A</v>
      </c>
      <c r="L67" s="137">
        <f>IF(ISNUMBER('将来負担比率（分子）の構造'!L$53), IF('将来負担比率（分子）の構造'!L$53 &lt; 0, 0, '将来負担比率（分子）の構造'!L$53), NA())</f>
        <v>2765</v>
      </c>
      <c r="M67" s="137" t="e">
        <f>NA()</f>
        <v>#N/A</v>
      </c>
      <c r="N67" s="137" t="e">
        <f>NA()</f>
        <v>#N/A</v>
      </c>
      <c r="O67" s="137">
        <f>IF(ISNUMBER('将来負担比率（分子）の構造'!M$53), IF('将来負担比率（分子）の構造'!M$53 &lt; 0, 0, '将来負担比率（分子）の構造'!M$53), NA())</f>
        <v>2779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718702</v>
      </c>
      <c r="S5" s="641"/>
      <c r="T5" s="641"/>
      <c r="U5" s="641"/>
      <c r="V5" s="641"/>
      <c r="W5" s="641"/>
      <c r="X5" s="641"/>
      <c r="Y5" s="688"/>
      <c r="Z5" s="701">
        <v>12.6</v>
      </c>
      <c r="AA5" s="701"/>
      <c r="AB5" s="701"/>
      <c r="AC5" s="701"/>
      <c r="AD5" s="702">
        <v>718702</v>
      </c>
      <c r="AE5" s="702"/>
      <c r="AF5" s="702"/>
      <c r="AG5" s="702"/>
      <c r="AH5" s="702"/>
      <c r="AI5" s="702"/>
      <c r="AJ5" s="702"/>
      <c r="AK5" s="702"/>
      <c r="AL5" s="689">
        <v>23.1</v>
      </c>
      <c r="AM5" s="658"/>
      <c r="AN5" s="658"/>
      <c r="AO5" s="690"/>
      <c r="AP5" s="677" t="s">
        <v>209</v>
      </c>
      <c r="AQ5" s="678"/>
      <c r="AR5" s="678"/>
      <c r="AS5" s="678"/>
      <c r="AT5" s="678"/>
      <c r="AU5" s="678"/>
      <c r="AV5" s="678"/>
      <c r="AW5" s="678"/>
      <c r="AX5" s="678"/>
      <c r="AY5" s="678"/>
      <c r="AZ5" s="678"/>
      <c r="BA5" s="678"/>
      <c r="BB5" s="678"/>
      <c r="BC5" s="678"/>
      <c r="BD5" s="678"/>
      <c r="BE5" s="678"/>
      <c r="BF5" s="679"/>
      <c r="BG5" s="590">
        <v>718083</v>
      </c>
      <c r="BH5" s="591"/>
      <c r="BI5" s="591"/>
      <c r="BJ5" s="591"/>
      <c r="BK5" s="591"/>
      <c r="BL5" s="591"/>
      <c r="BM5" s="591"/>
      <c r="BN5" s="592"/>
      <c r="BO5" s="643">
        <v>99.9</v>
      </c>
      <c r="BP5" s="643"/>
      <c r="BQ5" s="643"/>
      <c r="BR5" s="643"/>
      <c r="BS5" s="644">
        <v>6</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43134</v>
      </c>
      <c r="S6" s="591"/>
      <c r="T6" s="591"/>
      <c r="U6" s="591"/>
      <c r="V6" s="591"/>
      <c r="W6" s="591"/>
      <c r="X6" s="591"/>
      <c r="Y6" s="592"/>
      <c r="Z6" s="643">
        <v>0.8</v>
      </c>
      <c r="AA6" s="643"/>
      <c r="AB6" s="643"/>
      <c r="AC6" s="643"/>
      <c r="AD6" s="644">
        <v>43134</v>
      </c>
      <c r="AE6" s="644"/>
      <c r="AF6" s="644"/>
      <c r="AG6" s="644"/>
      <c r="AH6" s="644"/>
      <c r="AI6" s="644"/>
      <c r="AJ6" s="644"/>
      <c r="AK6" s="644"/>
      <c r="AL6" s="613">
        <v>1.4</v>
      </c>
      <c r="AM6" s="645"/>
      <c r="AN6" s="645"/>
      <c r="AO6" s="646"/>
      <c r="AP6" s="587" t="s">
        <v>214</v>
      </c>
      <c r="AQ6" s="588"/>
      <c r="AR6" s="588"/>
      <c r="AS6" s="588"/>
      <c r="AT6" s="588"/>
      <c r="AU6" s="588"/>
      <c r="AV6" s="588"/>
      <c r="AW6" s="588"/>
      <c r="AX6" s="588"/>
      <c r="AY6" s="588"/>
      <c r="AZ6" s="588"/>
      <c r="BA6" s="588"/>
      <c r="BB6" s="588"/>
      <c r="BC6" s="588"/>
      <c r="BD6" s="588"/>
      <c r="BE6" s="588"/>
      <c r="BF6" s="589"/>
      <c r="BG6" s="590">
        <v>718083</v>
      </c>
      <c r="BH6" s="591"/>
      <c r="BI6" s="591"/>
      <c r="BJ6" s="591"/>
      <c r="BK6" s="591"/>
      <c r="BL6" s="591"/>
      <c r="BM6" s="591"/>
      <c r="BN6" s="592"/>
      <c r="BO6" s="643">
        <v>99.9</v>
      </c>
      <c r="BP6" s="643"/>
      <c r="BQ6" s="643"/>
      <c r="BR6" s="643"/>
      <c r="BS6" s="644">
        <v>6</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80294</v>
      </c>
      <c r="CS6" s="591"/>
      <c r="CT6" s="591"/>
      <c r="CU6" s="591"/>
      <c r="CV6" s="591"/>
      <c r="CW6" s="591"/>
      <c r="CX6" s="591"/>
      <c r="CY6" s="592"/>
      <c r="CZ6" s="643">
        <v>1.5</v>
      </c>
      <c r="DA6" s="643"/>
      <c r="DB6" s="643"/>
      <c r="DC6" s="643"/>
      <c r="DD6" s="596" t="s">
        <v>216</v>
      </c>
      <c r="DE6" s="591"/>
      <c r="DF6" s="591"/>
      <c r="DG6" s="591"/>
      <c r="DH6" s="591"/>
      <c r="DI6" s="591"/>
      <c r="DJ6" s="591"/>
      <c r="DK6" s="591"/>
      <c r="DL6" s="591"/>
      <c r="DM6" s="591"/>
      <c r="DN6" s="591"/>
      <c r="DO6" s="591"/>
      <c r="DP6" s="592"/>
      <c r="DQ6" s="596">
        <v>80294</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1298</v>
      </c>
      <c r="S7" s="591"/>
      <c r="T7" s="591"/>
      <c r="U7" s="591"/>
      <c r="V7" s="591"/>
      <c r="W7" s="591"/>
      <c r="X7" s="591"/>
      <c r="Y7" s="592"/>
      <c r="Z7" s="643">
        <v>0</v>
      </c>
      <c r="AA7" s="643"/>
      <c r="AB7" s="643"/>
      <c r="AC7" s="643"/>
      <c r="AD7" s="644">
        <v>1298</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289388</v>
      </c>
      <c r="BH7" s="591"/>
      <c r="BI7" s="591"/>
      <c r="BJ7" s="591"/>
      <c r="BK7" s="591"/>
      <c r="BL7" s="591"/>
      <c r="BM7" s="591"/>
      <c r="BN7" s="592"/>
      <c r="BO7" s="643">
        <v>40.299999999999997</v>
      </c>
      <c r="BP7" s="643"/>
      <c r="BQ7" s="643"/>
      <c r="BR7" s="643"/>
      <c r="BS7" s="644">
        <v>6</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1086544</v>
      </c>
      <c r="CS7" s="591"/>
      <c r="CT7" s="591"/>
      <c r="CU7" s="591"/>
      <c r="CV7" s="591"/>
      <c r="CW7" s="591"/>
      <c r="CX7" s="591"/>
      <c r="CY7" s="592"/>
      <c r="CZ7" s="643">
        <v>20.5</v>
      </c>
      <c r="DA7" s="643"/>
      <c r="DB7" s="643"/>
      <c r="DC7" s="643"/>
      <c r="DD7" s="596">
        <v>23912</v>
      </c>
      <c r="DE7" s="591"/>
      <c r="DF7" s="591"/>
      <c r="DG7" s="591"/>
      <c r="DH7" s="591"/>
      <c r="DI7" s="591"/>
      <c r="DJ7" s="591"/>
      <c r="DK7" s="591"/>
      <c r="DL7" s="591"/>
      <c r="DM7" s="591"/>
      <c r="DN7" s="591"/>
      <c r="DO7" s="591"/>
      <c r="DP7" s="592"/>
      <c r="DQ7" s="596">
        <v>829056</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5005</v>
      </c>
      <c r="S8" s="591"/>
      <c r="T8" s="591"/>
      <c r="U8" s="591"/>
      <c r="V8" s="591"/>
      <c r="W8" s="591"/>
      <c r="X8" s="591"/>
      <c r="Y8" s="592"/>
      <c r="Z8" s="643">
        <v>0.1</v>
      </c>
      <c r="AA8" s="643"/>
      <c r="AB8" s="643"/>
      <c r="AC8" s="643"/>
      <c r="AD8" s="644">
        <v>5005</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11925</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1066763</v>
      </c>
      <c r="CS8" s="591"/>
      <c r="CT8" s="591"/>
      <c r="CU8" s="591"/>
      <c r="CV8" s="591"/>
      <c r="CW8" s="591"/>
      <c r="CX8" s="591"/>
      <c r="CY8" s="592"/>
      <c r="CZ8" s="643">
        <v>20.100000000000001</v>
      </c>
      <c r="DA8" s="643"/>
      <c r="DB8" s="643"/>
      <c r="DC8" s="643"/>
      <c r="DD8" s="596">
        <v>986</v>
      </c>
      <c r="DE8" s="591"/>
      <c r="DF8" s="591"/>
      <c r="DG8" s="591"/>
      <c r="DH8" s="591"/>
      <c r="DI8" s="591"/>
      <c r="DJ8" s="591"/>
      <c r="DK8" s="591"/>
      <c r="DL8" s="591"/>
      <c r="DM8" s="591"/>
      <c r="DN8" s="591"/>
      <c r="DO8" s="591"/>
      <c r="DP8" s="592"/>
      <c r="DQ8" s="596">
        <v>689925</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2597</v>
      </c>
      <c r="S9" s="591"/>
      <c r="T9" s="591"/>
      <c r="U9" s="591"/>
      <c r="V9" s="591"/>
      <c r="W9" s="591"/>
      <c r="X9" s="591"/>
      <c r="Y9" s="592"/>
      <c r="Z9" s="643">
        <v>0</v>
      </c>
      <c r="AA9" s="643"/>
      <c r="AB9" s="643"/>
      <c r="AC9" s="643"/>
      <c r="AD9" s="644">
        <v>2597</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248994</v>
      </c>
      <c r="BH9" s="591"/>
      <c r="BI9" s="591"/>
      <c r="BJ9" s="591"/>
      <c r="BK9" s="591"/>
      <c r="BL9" s="591"/>
      <c r="BM9" s="591"/>
      <c r="BN9" s="592"/>
      <c r="BO9" s="643">
        <v>34.6</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927179</v>
      </c>
      <c r="CS9" s="591"/>
      <c r="CT9" s="591"/>
      <c r="CU9" s="591"/>
      <c r="CV9" s="591"/>
      <c r="CW9" s="591"/>
      <c r="CX9" s="591"/>
      <c r="CY9" s="592"/>
      <c r="CZ9" s="643">
        <v>17.5</v>
      </c>
      <c r="DA9" s="643"/>
      <c r="DB9" s="643"/>
      <c r="DC9" s="643"/>
      <c r="DD9" s="596">
        <v>76580</v>
      </c>
      <c r="DE9" s="591"/>
      <c r="DF9" s="591"/>
      <c r="DG9" s="591"/>
      <c r="DH9" s="591"/>
      <c r="DI9" s="591"/>
      <c r="DJ9" s="591"/>
      <c r="DK9" s="591"/>
      <c r="DL9" s="591"/>
      <c r="DM9" s="591"/>
      <c r="DN9" s="591"/>
      <c r="DO9" s="591"/>
      <c r="DP9" s="592"/>
      <c r="DQ9" s="596">
        <v>558531</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131097</v>
      </c>
      <c r="S10" s="591"/>
      <c r="T10" s="591"/>
      <c r="U10" s="591"/>
      <c r="V10" s="591"/>
      <c r="W10" s="591"/>
      <c r="X10" s="591"/>
      <c r="Y10" s="592"/>
      <c r="Z10" s="643">
        <v>2.2999999999999998</v>
      </c>
      <c r="AA10" s="643"/>
      <c r="AB10" s="643"/>
      <c r="AC10" s="643"/>
      <c r="AD10" s="644">
        <v>131097</v>
      </c>
      <c r="AE10" s="644"/>
      <c r="AF10" s="644"/>
      <c r="AG10" s="644"/>
      <c r="AH10" s="644"/>
      <c r="AI10" s="644"/>
      <c r="AJ10" s="644"/>
      <c r="AK10" s="644"/>
      <c r="AL10" s="613">
        <v>4.2</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19161</v>
      </c>
      <c r="BH10" s="591"/>
      <c r="BI10" s="591"/>
      <c r="BJ10" s="591"/>
      <c r="BK10" s="591"/>
      <c r="BL10" s="591"/>
      <c r="BM10" s="591"/>
      <c r="BN10" s="592"/>
      <c r="BO10" s="643">
        <v>2.7</v>
      </c>
      <c r="BP10" s="643"/>
      <c r="BQ10" s="643"/>
      <c r="BR10" s="643"/>
      <c r="BS10" s="596">
        <v>6</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20000</v>
      </c>
      <c r="CS10" s="591"/>
      <c r="CT10" s="591"/>
      <c r="CU10" s="591"/>
      <c r="CV10" s="591"/>
      <c r="CW10" s="591"/>
      <c r="CX10" s="591"/>
      <c r="CY10" s="592"/>
      <c r="CZ10" s="643">
        <v>0.4</v>
      </c>
      <c r="DA10" s="643"/>
      <c r="DB10" s="643"/>
      <c r="DC10" s="643"/>
      <c r="DD10" s="596" t="s">
        <v>112</v>
      </c>
      <c r="DE10" s="591"/>
      <c r="DF10" s="591"/>
      <c r="DG10" s="591"/>
      <c r="DH10" s="591"/>
      <c r="DI10" s="591"/>
      <c r="DJ10" s="591"/>
      <c r="DK10" s="591"/>
      <c r="DL10" s="591"/>
      <c r="DM10" s="591"/>
      <c r="DN10" s="591"/>
      <c r="DO10" s="591"/>
      <c r="DP10" s="592"/>
      <c r="DQ10" s="596">
        <v>20000</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28864</v>
      </c>
      <c r="S11" s="591"/>
      <c r="T11" s="591"/>
      <c r="U11" s="591"/>
      <c r="V11" s="591"/>
      <c r="W11" s="591"/>
      <c r="X11" s="591"/>
      <c r="Y11" s="592"/>
      <c r="Z11" s="643">
        <v>0.5</v>
      </c>
      <c r="AA11" s="643"/>
      <c r="AB11" s="643"/>
      <c r="AC11" s="643"/>
      <c r="AD11" s="644">
        <v>28864</v>
      </c>
      <c r="AE11" s="644"/>
      <c r="AF11" s="644"/>
      <c r="AG11" s="644"/>
      <c r="AH11" s="644"/>
      <c r="AI11" s="644"/>
      <c r="AJ11" s="644"/>
      <c r="AK11" s="644"/>
      <c r="AL11" s="613">
        <v>0.9</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9308</v>
      </c>
      <c r="BH11" s="591"/>
      <c r="BI11" s="591"/>
      <c r="BJ11" s="591"/>
      <c r="BK11" s="591"/>
      <c r="BL11" s="591"/>
      <c r="BM11" s="591"/>
      <c r="BN11" s="592"/>
      <c r="BO11" s="643">
        <v>1.3</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171803</v>
      </c>
      <c r="CS11" s="591"/>
      <c r="CT11" s="591"/>
      <c r="CU11" s="591"/>
      <c r="CV11" s="591"/>
      <c r="CW11" s="591"/>
      <c r="CX11" s="591"/>
      <c r="CY11" s="592"/>
      <c r="CZ11" s="643">
        <v>3.2</v>
      </c>
      <c r="DA11" s="643"/>
      <c r="DB11" s="643"/>
      <c r="DC11" s="643"/>
      <c r="DD11" s="596">
        <v>28803</v>
      </c>
      <c r="DE11" s="591"/>
      <c r="DF11" s="591"/>
      <c r="DG11" s="591"/>
      <c r="DH11" s="591"/>
      <c r="DI11" s="591"/>
      <c r="DJ11" s="591"/>
      <c r="DK11" s="591"/>
      <c r="DL11" s="591"/>
      <c r="DM11" s="591"/>
      <c r="DN11" s="591"/>
      <c r="DO11" s="591"/>
      <c r="DP11" s="592"/>
      <c r="DQ11" s="596">
        <v>80445</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364833</v>
      </c>
      <c r="BH12" s="591"/>
      <c r="BI12" s="591"/>
      <c r="BJ12" s="591"/>
      <c r="BK12" s="591"/>
      <c r="BL12" s="591"/>
      <c r="BM12" s="591"/>
      <c r="BN12" s="592"/>
      <c r="BO12" s="643">
        <v>50.8</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167492</v>
      </c>
      <c r="CS12" s="591"/>
      <c r="CT12" s="591"/>
      <c r="CU12" s="591"/>
      <c r="CV12" s="591"/>
      <c r="CW12" s="591"/>
      <c r="CX12" s="591"/>
      <c r="CY12" s="592"/>
      <c r="CZ12" s="643">
        <v>3.2</v>
      </c>
      <c r="DA12" s="643"/>
      <c r="DB12" s="643"/>
      <c r="DC12" s="643"/>
      <c r="DD12" s="596">
        <v>2598</v>
      </c>
      <c r="DE12" s="591"/>
      <c r="DF12" s="591"/>
      <c r="DG12" s="591"/>
      <c r="DH12" s="591"/>
      <c r="DI12" s="591"/>
      <c r="DJ12" s="591"/>
      <c r="DK12" s="591"/>
      <c r="DL12" s="591"/>
      <c r="DM12" s="591"/>
      <c r="DN12" s="591"/>
      <c r="DO12" s="591"/>
      <c r="DP12" s="592"/>
      <c r="DQ12" s="596">
        <v>105984</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10510</v>
      </c>
      <c r="S13" s="591"/>
      <c r="T13" s="591"/>
      <c r="U13" s="591"/>
      <c r="V13" s="591"/>
      <c r="W13" s="591"/>
      <c r="X13" s="591"/>
      <c r="Y13" s="592"/>
      <c r="Z13" s="643">
        <v>0.2</v>
      </c>
      <c r="AA13" s="643"/>
      <c r="AB13" s="643"/>
      <c r="AC13" s="643"/>
      <c r="AD13" s="644">
        <v>10510</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363462</v>
      </c>
      <c r="BH13" s="591"/>
      <c r="BI13" s="591"/>
      <c r="BJ13" s="591"/>
      <c r="BK13" s="591"/>
      <c r="BL13" s="591"/>
      <c r="BM13" s="591"/>
      <c r="BN13" s="592"/>
      <c r="BO13" s="643">
        <v>50.6</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494565</v>
      </c>
      <c r="CS13" s="591"/>
      <c r="CT13" s="591"/>
      <c r="CU13" s="591"/>
      <c r="CV13" s="591"/>
      <c r="CW13" s="591"/>
      <c r="CX13" s="591"/>
      <c r="CY13" s="592"/>
      <c r="CZ13" s="643">
        <v>9.3000000000000007</v>
      </c>
      <c r="DA13" s="643"/>
      <c r="DB13" s="643"/>
      <c r="DC13" s="643"/>
      <c r="DD13" s="596">
        <v>219833</v>
      </c>
      <c r="DE13" s="591"/>
      <c r="DF13" s="591"/>
      <c r="DG13" s="591"/>
      <c r="DH13" s="591"/>
      <c r="DI13" s="591"/>
      <c r="DJ13" s="591"/>
      <c r="DK13" s="591"/>
      <c r="DL13" s="591"/>
      <c r="DM13" s="591"/>
      <c r="DN13" s="591"/>
      <c r="DO13" s="591"/>
      <c r="DP13" s="592"/>
      <c r="DQ13" s="596">
        <v>262520</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25886</v>
      </c>
      <c r="BH14" s="591"/>
      <c r="BI14" s="591"/>
      <c r="BJ14" s="591"/>
      <c r="BK14" s="591"/>
      <c r="BL14" s="591"/>
      <c r="BM14" s="591"/>
      <c r="BN14" s="592"/>
      <c r="BO14" s="643">
        <v>3.6</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339117</v>
      </c>
      <c r="CS14" s="591"/>
      <c r="CT14" s="591"/>
      <c r="CU14" s="591"/>
      <c r="CV14" s="591"/>
      <c r="CW14" s="591"/>
      <c r="CX14" s="591"/>
      <c r="CY14" s="592"/>
      <c r="CZ14" s="643">
        <v>6.4</v>
      </c>
      <c r="DA14" s="643"/>
      <c r="DB14" s="643"/>
      <c r="DC14" s="643"/>
      <c r="DD14" s="596">
        <v>13087</v>
      </c>
      <c r="DE14" s="591"/>
      <c r="DF14" s="591"/>
      <c r="DG14" s="591"/>
      <c r="DH14" s="591"/>
      <c r="DI14" s="591"/>
      <c r="DJ14" s="591"/>
      <c r="DK14" s="591"/>
      <c r="DL14" s="591"/>
      <c r="DM14" s="591"/>
      <c r="DN14" s="591"/>
      <c r="DO14" s="591"/>
      <c r="DP14" s="592"/>
      <c r="DQ14" s="596">
        <v>317941</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678</v>
      </c>
      <c r="S15" s="591"/>
      <c r="T15" s="591"/>
      <c r="U15" s="591"/>
      <c r="V15" s="591"/>
      <c r="W15" s="591"/>
      <c r="X15" s="591"/>
      <c r="Y15" s="592"/>
      <c r="Z15" s="643">
        <v>0</v>
      </c>
      <c r="AA15" s="643"/>
      <c r="AB15" s="643"/>
      <c r="AC15" s="643"/>
      <c r="AD15" s="644">
        <v>678</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37976</v>
      </c>
      <c r="BH15" s="591"/>
      <c r="BI15" s="591"/>
      <c r="BJ15" s="591"/>
      <c r="BK15" s="591"/>
      <c r="BL15" s="591"/>
      <c r="BM15" s="591"/>
      <c r="BN15" s="592"/>
      <c r="BO15" s="643">
        <v>5.3</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415101</v>
      </c>
      <c r="CS15" s="591"/>
      <c r="CT15" s="591"/>
      <c r="CU15" s="591"/>
      <c r="CV15" s="591"/>
      <c r="CW15" s="591"/>
      <c r="CX15" s="591"/>
      <c r="CY15" s="592"/>
      <c r="CZ15" s="643">
        <v>7.8</v>
      </c>
      <c r="DA15" s="643"/>
      <c r="DB15" s="643"/>
      <c r="DC15" s="643"/>
      <c r="DD15" s="596">
        <v>28942</v>
      </c>
      <c r="DE15" s="591"/>
      <c r="DF15" s="591"/>
      <c r="DG15" s="591"/>
      <c r="DH15" s="591"/>
      <c r="DI15" s="591"/>
      <c r="DJ15" s="591"/>
      <c r="DK15" s="591"/>
      <c r="DL15" s="591"/>
      <c r="DM15" s="591"/>
      <c r="DN15" s="591"/>
      <c r="DO15" s="591"/>
      <c r="DP15" s="592"/>
      <c r="DQ15" s="596">
        <v>349134</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2565807</v>
      </c>
      <c r="S16" s="591"/>
      <c r="T16" s="591"/>
      <c r="U16" s="591"/>
      <c r="V16" s="591"/>
      <c r="W16" s="591"/>
      <c r="X16" s="591"/>
      <c r="Y16" s="592"/>
      <c r="Z16" s="643">
        <v>45.1</v>
      </c>
      <c r="AA16" s="643"/>
      <c r="AB16" s="643"/>
      <c r="AC16" s="643"/>
      <c r="AD16" s="644">
        <v>2163611</v>
      </c>
      <c r="AE16" s="644"/>
      <c r="AF16" s="644"/>
      <c r="AG16" s="644"/>
      <c r="AH16" s="644"/>
      <c r="AI16" s="644"/>
      <c r="AJ16" s="644"/>
      <c r="AK16" s="644"/>
      <c r="AL16" s="613">
        <v>69.599999999999994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8935</v>
      </c>
      <c r="CS16" s="591"/>
      <c r="CT16" s="591"/>
      <c r="CU16" s="591"/>
      <c r="CV16" s="591"/>
      <c r="CW16" s="591"/>
      <c r="CX16" s="591"/>
      <c r="CY16" s="592"/>
      <c r="CZ16" s="643">
        <v>0.2</v>
      </c>
      <c r="DA16" s="643"/>
      <c r="DB16" s="643"/>
      <c r="DC16" s="643"/>
      <c r="DD16" s="596" t="s">
        <v>112</v>
      </c>
      <c r="DE16" s="591"/>
      <c r="DF16" s="591"/>
      <c r="DG16" s="591"/>
      <c r="DH16" s="591"/>
      <c r="DI16" s="591"/>
      <c r="DJ16" s="591"/>
      <c r="DK16" s="591"/>
      <c r="DL16" s="591"/>
      <c r="DM16" s="591"/>
      <c r="DN16" s="591"/>
      <c r="DO16" s="591"/>
      <c r="DP16" s="592"/>
      <c r="DQ16" s="596">
        <v>8935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2163611</v>
      </c>
      <c r="S17" s="591"/>
      <c r="T17" s="591"/>
      <c r="U17" s="591"/>
      <c r="V17" s="591"/>
      <c r="W17" s="591"/>
      <c r="X17" s="591"/>
      <c r="Y17" s="592"/>
      <c r="Z17" s="643">
        <v>38.1</v>
      </c>
      <c r="AA17" s="643"/>
      <c r="AB17" s="643"/>
      <c r="AC17" s="643"/>
      <c r="AD17" s="644">
        <v>2163611</v>
      </c>
      <c r="AE17" s="644"/>
      <c r="AF17" s="644"/>
      <c r="AG17" s="644"/>
      <c r="AH17" s="644"/>
      <c r="AI17" s="644"/>
      <c r="AJ17" s="644"/>
      <c r="AK17" s="644"/>
      <c r="AL17" s="613">
        <v>69.599999999999994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519431</v>
      </c>
      <c r="CS17" s="591"/>
      <c r="CT17" s="591"/>
      <c r="CU17" s="591"/>
      <c r="CV17" s="591"/>
      <c r="CW17" s="591"/>
      <c r="CX17" s="591"/>
      <c r="CY17" s="592"/>
      <c r="CZ17" s="643">
        <v>9.8000000000000007</v>
      </c>
      <c r="DA17" s="643"/>
      <c r="DB17" s="643"/>
      <c r="DC17" s="643"/>
      <c r="DD17" s="596" t="s">
        <v>112</v>
      </c>
      <c r="DE17" s="591"/>
      <c r="DF17" s="591"/>
      <c r="DG17" s="591"/>
      <c r="DH17" s="591"/>
      <c r="DI17" s="591"/>
      <c r="DJ17" s="591"/>
      <c r="DK17" s="591"/>
      <c r="DL17" s="591"/>
      <c r="DM17" s="591"/>
      <c r="DN17" s="591"/>
      <c r="DO17" s="591"/>
      <c r="DP17" s="592"/>
      <c r="DQ17" s="596">
        <v>517636</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402196</v>
      </c>
      <c r="S18" s="591"/>
      <c r="T18" s="591"/>
      <c r="U18" s="591"/>
      <c r="V18" s="591"/>
      <c r="W18" s="591"/>
      <c r="X18" s="591"/>
      <c r="Y18" s="592"/>
      <c r="Z18" s="643">
        <v>7.1</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619</v>
      </c>
      <c r="BH19" s="591"/>
      <c r="BI19" s="591"/>
      <c r="BJ19" s="591"/>
      <c r="BK19" s="591"/>
      <c r="BL19" s="591"/>
      <c r="BM19" s="591"/>
      <c r="BN19" s="592"/>
      <c r="BO19" s="643">
        <v>0.1</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3507692</v>
      </c>
      <c r="S20" s="591"/>
      <c r="T20" s="591"/>
      <c r="U20" s="591"/>
      <c r="V20" s="591"/>
      <c r="W20" s="591"/>
      <c r="X20" s="591"/>
      <c r="Y20" s="592"/>
      <c r="Z20" s="643">
        <v>61.7</v>
      </c>
      <c r="AA20" s="643"/>
      <c r="AB20" s="643"/>
      <c r="AC20" s="643"/>
      <c r="AD20" s="644">
        <v>3105496</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619</v>
      </c>
      <c r="BH20" s="591"/>
      <c r="BI20" s="591"/>
      <c r="BJ20" s="591"/>
      <c r="BK20" s="591"/>
      <c r="BL20" s="591"/>
      <c r="BM20" s="591"/>
      <c r="BN20" s="592"/>
      <c r="BO20" s="643">
        <v>0.1</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5297224</v>
      </c>
      <c r="CS20" s="591"/>
      <c r="CT20" s="591"/>
      <c r="CU20" s="591"/>
      <c r="CV20" s="591"/>
      <c r="CW20" s="591"/>
      <c r="CX20" s="591"/>
      <c r="CY20" s="592"/>
      <c r="CZ20" s="643">
        <v>100</v>
      </c>
      <c r="DA20" s="643"/>
      <c r="DB20" s="643"/>
      <c r="DC20" s="643"/>
      <c r="DD20" s="596">
        <v>394741</v>
      </c>
      <c r="DE20" s="591"/>
      <c r="DF20" s="591"/>
      <c r="DG20" s="591"/>
      <c r="DH20" s="591"/>
      <c r="DI20" s="591"/>
      <c r="DJ20" s="591"/>
      <c r="DK20" s="591"/>
      <c r="DL20" s="591"/>
      <c r="DM20" s="591"/>
      <c r="DN20" s="591"/>
      <c r="DO20" s="591"/>
      <c r="DP20" s="592"/>
      <c r="DQ20" s="596">
        <v>3820401</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967</v>
      </c>
      <c r="S21" s="591"/>
      <c r="T21" s="591"/>
      <c r="U21" s="591"/>
      <c r="V21" s="591"/>
      <c r="W21" s="591"/>
      <c r="X21" s="591"/>
      <c r="Y21" s="592"/>
      <c r="Z21" s="643">
        <v>0</v>
      </c>
      <c r="AA21" s="643"/>
      <c r="AB21" s="643"/>
      <c r="AC21" s="643"/>
      <c r="AD21" s="644">
        <v>967</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619</v>
      </c>
      <c r="BH21" s="591"/>
      <c r="BI21" s="591"/>
      <c r="BJ21" s="591"/>
      <c r="BK21" s="591"/>
      <c r="BL21" s="591"/>
      <c r="BM21" s="591"/>
      <c r="BN21" s="592"/>
      <c r="BO21" s="643">
        <v>0.1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50250</v>
      </c>
      <c r="S22" s="591"/>
      <c r="T22" s="591"/>
      <c r="U22" s="591"/>
      <c r="V22" s="591"/>
      <c r="W22" s="591"/>
      <c r="X22" s="591"/>
      <c r="Y22" s="592"/>
      <c r="Z22" s="643">
        <v>0.9</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73449</v>
      </c>
      <c r="S23" s="591"/>
      <c r="T23" s="591"/>
      <c r="U23" s="591"/>
      <c r="V23" s="591"/>
      <c r="W23" s="591"/>
      <c r="X23" s="591"/>
      <c r="Y23" s="592"/>
      <c r="Z23" s="643">
        <v>1.3</v>
      </c>
      <c r="AA23" s="643"/>
      <c r="AB23" s="643"/>
      <c r="AC23" s="643"/>
      <c r="AD23" s="644">
        <v>2656</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36938</v>
      </c>
      <c r="S24" s="591"/>
      <c r="T24" s="591"/>
      <c r="U24" s="591"/>
      <c r="V24" s="591"/>
      <c r="W24" s="591"/>
      <c r="X24" s="591"/>
      <c r="Y24" s="592"/>
      <c r="Z24" s="643">
        <v>0.6</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1875901</v>
      </c>
      <c r="CS24" s="641"/>
      <c r="CT24" s="641"/>
      <c r="CU24" s="641"/>
      <c r="CV24" s="641"/>
      <c r="CW24" s="641"/>
      <c r="CX24" s="641"/>
      <c r="CY24" s="688"/>
      <c r="CZ24" s="692">
        <v>35.4</v>
      </c>
      <c r="DA24" s="693"/>
      <c r="DB24" s="693"/>
      <c r="DC24" s="694"/>
      <c r="DD24" s="687">
        <v>1539314</v>
      </c>
      <c r="DE24" s="641"/>
      <c r="DF24" s="641"/>
      <c r="DG24" s="641"/>
      <c r="DH24" s="641"/>
      <c r="DI24" s="641"/>
      <c r="DJ24" s="641"/>
      <c r="DK24" s="688"/>
      <c r="DL24" s="687">
        <v>1517822</v>
      </c>
      <c r="DM24" s="641"/>
      <c r="DN24" s="641"/>
      <c r="DO24" s="641"/>
      <c r="DP24" s="641"/>
      <c r="DQ24" s="641"/>
      <c r="DR24" s="641"/>
      <c r="DS24" s="641"/>
      <c r="DT24" s="641"/>
      <c r="DU24" s="641"/>
      <c r="DV24" s="688"/>
      <c r="DW24" s="689">
        <v>46.7</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291212</v>
      </c>
      <c r="S25" s="591"/>
      <c r="T25" s="591"/>
      <c r="U25" s="591"/>
      <c r="V25" s="591"/>
      <c r="W25" s="591"/>
      <c r="X25" s="591"/>
      <c r="Y25" s="592"/>
      <c r="Z25" s="643">
        <v>5.0999999999999996</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1009104</v>
      </c>
      <c r="CS25" s="609"/>
      <c r="CT25" s="609"/>
      <c r="CU25" s="609"/>
      <c r="CV25" s="609"/>
      <c r="CW25" s="609"/>
      <c r="CX25" s="609"/>
      <c r="CY25" s="610"/>
      <c r="CZ25" s="593">
        <v>19</v>
      </c>
      <c r="DA25" s="611"/>
      <c r="DB25" s="611"/>
      <c r="DC25" s="612"/>
      <c r="DD25" s="596">
        <v>926968</v>
      </c>
      <c r="DE25" s="609"/>
      <c r="DF25" s="609"/>
      <c r="DG25" s="609"/>
      <c r="DH25" s="609"/>
      <c r="DI25" s="609"/>
      <c r="DJ25" s="609"/>
      <c r="DK25" s="610"/>
      <c r="DL25" s="596">
        <v>905476</v>
      </c>
      <c r="DM25" s="609"/>
      <c r="DN25" s="609"/>
      <c r="DO25" s="609"/>
      <c r="DP25" s="609"/>
      <c r="DQ25" s="609"/>
      <c r="DR25" s="609"/>
      <c r="DS25" s="609"/>
      <c r="DT25" s="609"/>
      <c r="DU25" s="609"/>
      <c r="DV25" s="610"/>
      <c r="DW25" s="613">
        <v>27.9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640744</v>
      </c>
      <c r="CS26" s="591"/>
      <c r="CT26" s="591"/>
      <c r="CU26" s="591"/>
      <c r="CV26" s="591"/>
      <c r="CW26" s="591"/>
      <c r="CX26" s="591"/>
      <c r="CY26" s="592"/>
      <c r="CZ26" s="593">
        <v>12.1</v>
      </c>
      <c r="DA26" s="611"/>
      <c r="DB26" s="611"/>
      <c r="DC26" s="612"/>
      <c r="DD26" s="596">
        <v>561487</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262474</v>
      </c>
      <c r="S27" s="591"/>
      <c r="T27" s="591"/>
      <c r="U27" s="591"/>
      <c r="V27" s="591"/>
      <c r="W27" s="591"/>
      <c r="X27" s="591"/>
      <c r="Y27" s="592"/>
      <c r="Z27" s="643">
        <v>4.5999999999999996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718702</v>
      </c>
      <c r="BH27" s="591"/>
      <c r="BI27" s="591"/>
      <c r="BJ27" s="591"/>
      <c r="BK27" s="591"/>
      <c r="BL27" s="591"/>
      <c r="BM27" s="591"/>
      <c r="BN27" s="592"/>
      <c r="BO27" s="643">
        <v>100</v>
      </c>
      <c r="BP27" s="643"/>
      <c r="BQ27" s="643"/>
      <c r="BR27" s="643"/>
      <c r="BS27" s="596">
        <v>6</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347366</v>
      </c>
      <c r="CS27" s="609"/>
      <c r="CT27" s="609"/>
      <c r="CU27" s="609"/>
      <c r="CV27" s="609"/>
      <c r="CW27" s="609"/>
      <c r="CX27" s="609"/>
      <c r="CY27" s="610"/>
      <c r="CZ27" s="593">
        <v>6.6</v>
      </c>
      <c r="DA27" s="611"/>
      <c r="DB27" s="611"/>
      <c r="DC27" s="612"/>
      <c r="DD27" s="596">
        <v>94710</v>
      </c>
      <c r="DE27" s="609"/>
      <c r="DF27" s="609"/>
      <c r="DG27" s="609"/>
      <c r="DH27" s="609"/>
      <c r="DI27" s="609"/>
      <c r="DJ27" s="609"/>
      <c r="DK27" s="610"/>
      <c r="DL27" s="596">
        <v>94710</v>
      </c>
      <c r="DM27" s="609"/>
      <c r="DN27" s="609"/>
      <c r="DO27" s="609"/>
      <c r="DP27" s="609"/>
      <c r="DQ27" s="609"/>
      <c r="DR27" s="609"/>
      <c r="DS27" s="609"/>
      <c r="DT27" s="609"/>
      <c r="DU27" s="609"/>
      <c r="DV27" s="610"/>
      <c r="DW27" s="613">
        <v>2.9</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22594</v>
      </c>
      <c r="S28" s="591"/>
      <c r="T28" s="591"/>
      <c r="U28" s="591"/>
      <c r="V28" s="591"/>
      <c r="W28" s="591"/>
      <c r="X28" s="591"/>
      <c r="Y28" s="592"/>
      <c r="Z28" s="643">
        <v>0.4</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519431</v>
      </c>
      <c r="CS28" s="591"/>
      <c r="CT28" s="591"/>
      <c r="CU28" s="591"/>
      <c r="CV28" s="591"/>
      <c r="CW28" s="591"/>
      <c r="CX28" s="591"/>
      <c r="CY28" s="592"/>
      <c r="CZ28" s="593">
        <v>9.8000000000000007</v>
      </c>
      <c r="DA28" s="611"/>
      <c r="DB28" s="611"/>
      <c r="DC28" s="612"/>
      <c r="DD28" s="596">
        <v>517636</v>
      </c>
      <c r="DE28" s="591"/>
      <c r="DF28" s="591"/>
      <c r="DG28" s="591"/>
      <c r="DH28" s="591"/>
      <c r="DI28" s="591"/>
      <c r="DJ28" s="591"/>
      <c r="DK28" s="592"/>
      <c r="DL28" s="596">
        <v>517636</v>
      </c>
      <c r="DM28" s="591"/>
      <c r="DN28" s="591"/>
      <c r="DO28" s="591"/>
      <c r="DP28" s="591"/>
      <c r="DQ28" s="591"/>
      <c r="DR28" s="591"/>
      <c r="DS28" s="591"/>
      <c r="DT28" s="591"/>
      <c r="DU28" s="591"/>
      <c r="DV28" s="592"/>
      <c r="DW28" s="613">
        <v>15.9</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99741</v>
      </c>
      <c r="S29" s="591"/>
      <c r="T29" s="591"/>
      <c r="U29" s="591"/>
      <c r="V29" s="591"/>
      <c r="W29" s="591"/>
      <c r="X29" s="591"/>
      <c r="Y29" s="592"/>
      <c r="Z29" s="643">
        <v>1.8</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519431</v>
      </c>
      <c r="CS29" s="609"/>
      <c r="CT29" s="609"/>
      <c r="CU29" s="609"/>
      <c r="CV29" s="609"/>
      <c r="CW29" s="609"/>
      <c r="CX29" s="609"/>
      <c r="CY29" s="610"/>
      <c r="CZ29" s="593">
        <v>9.8000000000000007</v>
      </c>
      <c r="DA29" s="611"/>
      <c r="DB29" s="611"/>
      <c r="DC29" s="612"/>
      <c r="DD29" s="596">
        <v>517636</v>
      </c>
      <c r="DE29" s="609"/>
      <c r="DF29" s="609"/>
      <c r="DG29" s="609"/>
      <c r="DH29" s="609"/>
      <c r="DI29" s="609"/>
      <c r="DJ29" s="609"/>
      <c r="DK29" s="610"/>
      <c r="DL29" s="596">
        <v>517636</v>
      </c>
      <c r="DM29" s="609"/>
      <c r="DN29" s="609"/>
      <c r="DO29" s="609"/>
      <c r="DP29" s="609"/>
      <c r="DQ29" s="609"/>
      <c r="DR29" s="609"/>
      <c r="DS29" s="609"/>
      <c r="DT29" s="609"/>
      <c r="DU29" s="609"/>
      <c r="DV29" s="610"/>
      <c r="DW29" s="613">
        <v>15.9</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157410</v>
      </c>
      <c r="S30" s="591"/>
      <c r="T30" s="591"/>
      <c r="U30" s="591"/>
      <c r="V30" s="591"/>
      <c r="W30" s="591"/>
      <c r="X30" s="591"/>
      <c r="Y30" s="592"/>
      <c r="Z30" s="643">
        <v>2.8</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99.1</v>
      </c>
      <c r="BH30" s="657"/>
      <c r="BI30" s="657"/>
      <c r="BJ30" s="657"/>
      <c r="BK30" s="657"/>
      <c r="BL30" s="657"/>
      <c r="BM30" s="658">
        <v>95.9</v>
      </c>
      <c r="BN30" s="657"/>
      <c r="BO30" s="657"/>
      <c r="BP30" s="657"/>
      <c r="BQ30" s="659"/>
      <c r="BR30" s="656">
        <v>99</v>
      </c>
      <c r="BS30" s="657"/>
      <c r="BT30" s="657"/>
      <c r="BU30" s="657"/>
      <c r="BV30" s="657"/>
      <c r="BW30" s="657"/>
      <c r="BX30" s="658">
        <v>95.6</v>
      </c>
      <c r="BY30" s="657"/>
      <c r="BZ30" s="657"/>
      <c r="CA30" s="657"/>
      <c r="CB30" s="659"/>
      <c r="CD30" s="662"/>
      <c r="CE30" s="663"/>
      <c r="CF30" s="627" t="s">
        <v>292</v>
      </c>
      <c r="CG30" s="624"/>
      <c r="CH30" s="624"/>
      <c r="CI30" s="624"/>
      <c r="CJ30" s="624"/>
      <c r="CK30" s="624"/>
      <c r="CL30" s="624"/>
      <c r="CM30" s="624"/>
      <c r="CN30" s="624"/>
      <c r="CO30" s="624"/>
      <c r="CP30" s="624"/>
      <c r="CQ30" s="625"/>
      <c r="CR30" s="590">
        <v>476388</v>
      </c>
      <c r="CS30" s="591"/>
      <c r="CT30" s="591"/>
      <c r="CU30" s="591"/>
      <c r="CV30" s="591"/>
      <c r="CW30" s="591"/>
      <c r="CX30" s="591"/>
      <c r="CY30" s="592"/>
      <c r="CZ30" s="593">
        <v>9</v>
      </c>
      <c r="DA30" s="611"/>
      <c r="DB30" s="611"/>
      <c r="DC30" s="612"/>
      <c r="DD30" s="596">
        <v>474805</v>
      </c>
      <c r="DE30" s="591"/>
      <c r="DF30" s="591"/>
      <c r="DG30" s="591"/>
      <c r="DH30" s="591"/>
      <c r="DI30" s="591"/>
      <c r="DJ30" s="591"/>
      <c r="DK30" s="592"/>
      <c r="DL30" s="596">
        <v>474805</v>
      </c>
      <c r="DM30" s="591"/>
      <c r="DN30" s="591"/>
      <c r="DO30" s="591"/>
      <c r="DP30" s="591"/>
      <c r="DQ30" s="591"/>
      <c r="DR30" s="591"/>
      <c r="DS30" s="591"/>
      <c r="DT30" s="591"/>
      <c r="DU30" s="591"/>
      <c r="DV30" s="592"/>
      <c r="DW30" s="613">
        <v>14.6</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461197</v>
      </c>
      <c r="S31" s="591"/>
      <c r="T31" s="591"/>
      <c r="U31" s="591"/>
      <c r="V31" s="591"/>
      <c r="W31" s="591"/>
      <c r="X31" s="591"/>
      <c r="Y31" s="592"/>
      <c r="Z31" s="643">
        <v>8.1</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99.5</v>
      </c>
      <c r="BH31" s="609"/>
      <c r="BI31" s="609"/>
      <c r="BJ31" s="609"/>
      <c r="BK31" s="609"/>
      <c r="BL31" s="609"/>
      <c r="BM31" s="645">
        <v>97.4</v>
      </c>
      <c r="BN31" s="655"/>
      <c r="BO31" s="655"/>
      <c r="BP31" s="655"/>
      <c r="BQ31" s="619"/>
      <c r="BR31" s="654">
        <v>99.2</v>
      </c>
      <c r="BS31" s="609"/>
      <c r="BT31" s="609"/>
      <c r="BU31" s="609"/>
      <c r="BV31" s="609"/>
      <c r="BW31" s="609"/>
      <c r="BX31" s="645">
        <v>96.9</v>
      </c>
      <c r="BY31" s="655"/>
      <c r="BZ31" s="655"/>
      <c r="CA31" s="655"/>
      <c r="CB31" s="619"/>
      <c r="CD31" s="662"/>
      <c r="CE31" s="663"/>
      <c r="CF31" s="627" t="s">
        <v>296</v>
      </c>
      <c r="CG31" s="624"/>
      <c r="CH31" s="624"/>
      <c r="CI31" s="624"/>
      <c r="CJ31" s="624"/>
      <c r="CK31" s="624"/>
      <c r="CL31" s="624"/>
      <c r="CM31" s="624"/>
      <c r="CN31" s="624"/>
      <c r="CO31" s="624"/>
      <c r="CP31" s="624"/>
      <c r="CQ31" s="625"/>
      <c r="CR31" s="590">
        <v>43043</v>
      </c>
      <c r="CS31" s="609"/>
      <c r="CT31" s="609"/>
      <c r="CU31" s="609"/>
      <c r="CV31" s="609"/>
      <c r="CW31" s="609"/>
      <c r="CX31" s="609"/>
      <c r="CY31" s="610"/>
      <c r="CZ31" s="593">
        <v>0.8</v>
      </c>
      <c r="DA31" s="611"/>
      <c r="DB31" s="611"/>
      <c r="DC31" s="612"/>
      <c r="DD31" s="596">
        <v>42831</v>
      </c>
      <c r="DE31" s="609"/>
      <c r="DF31" s="609"/>
      <c r="DG31" s="609"/>
      <c r="DH31" s="609"/>
      <c r="DI31" s="609"/>
      <c r="DJ31" s="609"/>
      <c r="DK31" s="610"/>
      <c r="DL31" s="596">
        <v>42831</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68034</v>
      </c>
      <c r="S32" s="591"/>
      <c r="T32" s="591"/>
      <c r="U32" s="591"/>
      <c r="V32" s="591"/>
      <c r="W32" s="591"/>
      <c r="X32" s="591"/>
      <c r="Y32" s="592"/>
      <c r="Z32" s="643">
        <v>1.2</v>
      </c>
      <c r="AA32" s="643"/>
      <c r="AB32" s="643"/>
      <c r="AC32" s="643"/>
      <c r="AD32" s="644">
        <v>686</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98.8</v>
      </c>
      <c r="BH32" s="575"/>
      <c r="BI32" s="575"/>
      <c r="BJ32" s="575"/>
      <c r="BK32" s="575"/>
      <c r="BL32" s="575"/>
      <c r="BM32" s="638">
        <v>94.3</v>
      </c>
      <c r="BN32" s="575"/>
      <c r="BO32" s="575"/>
      <c r="BP32" s="575"/>
      <c r="BQ32" s="632"/>
      <c r="BR32" s="653">
        <v>98.7</v>
      </c>
      <c r="BS32" s="575"/>
      <c r="BT32" s="575"/>
      <c r="BU32" s="575"/>
      <c r="BV32" s="575"/>
      <c r="BW32" s="575"/>
      <c r="BX32" s="638">
        <v>93.9</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651200</v>
      </c>
      <c r="S33" s="591"/>
      <c r="T33" s="591"/>
      <c r="U33" s="591"/>
      <c r="V33" s="591"/>
      <c r="W33" s="591"/>
      <c r="X33" s="591"/>
      <c r="Y33" s="592"/>
      <c r="Z33" s="643">
        <v>11.5</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3017647</v>
      </c>
      <c r="CS33" s="609"/>
      <c r="CT33" s="609"/>
      <c r="CU33" s="609"/>
      <c r="CV33" s="609"/>
      <c r="CW33" s="609"/>
      <c r="CX33" s="609"/>
      <c r="CY33" s="610"/>
      <c r="CZ33" s="593">
        <v>57</v>
      </c>
      <c r="DA33" s="611"/>
      <c r="DB33" s="611"/>
      <c r="DC33" s="612"/>
      <c r="DD33" s="596">
        <v>2212989</v>
      </c>
      <c r="DE33" s="609"/>
      <c r="DF33" s="609"/>
      <c r="DG33" s="609"/>
      <c r="DH33" s="609"/>
      <c r="DI33" s="609"/>
      <c r="DJ33" s="609"/>
      <c r="DK33" s="610"/>
      <c r="DL33" s="596">
        <v>1549996</v>
      </c>
      <c r="DM33" s="609"/>
      <c r="DN33" s="609"/>
      <c r="DO33" s="609"/>
      <c r="DP33" s="609"/>
      <c r="DQ33" s="609"/>
      <c r="DR33" s="609"/>
      <c r="DS33" s="609"/>
      <c r="DT33" s="609"/>
      <c r="DU33" s="609"/>
      <c r="DV33" s="610"/>
      <c r="DW33" s="613">
        <v>47.7</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889289</v>
      </c>
      <c r="CS34" s="591"/>
      <c r="CT34" s="591"/>
      <c r="CU34" s="591"/>
      <c r="CV34" s="591"/>
      <c r="CW34" s="591"/>
      <c r="CX34" s="591"/>
      <c r="CY34" s="592"/>
      <c r="CZ34" s="593">
        <v>16.8</v>
      </c>
      <c r="DA34" s="611"/>
      <c r="DB34" s="611"/>
      <c r="DC34" s="612"/>
      <c r="DD34" s="596">
        <v>606646</v>
      </c>
      <c r="DE34" s="591"/>
      <c r="DF34" s="591"/>
      <c r="DG34" s="591"/>
      <c r="DH34" s="591"/>
      <c r="DI34" s="591"/>
      <c r="DJ34" s="591"/>
      <c r="DK34" s="592"/>
      <c r="DL34" s="596">
        <v>349580</v>
      </c>
      <c r="DM34" s="591"/>
      <c r="DN34" s="591"/>
      <c r="DO34" s="591"/>
      <c r="DP34" s="591"/>
      <c r="DQ34" s="591"/>
      <c r="DR34" s="591"/>
      <c r="DS34" s="591"/>
      <c r="DT34" s="591"/>
      <c r="DU34" s="591"/>
      <c r="DV34" s="592"/>
      <c r="DW34" s="613">
        <v>10.8</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138000</v>
      </c>
      <c r="S35" s="591"/>
      <c r="T35" s="591"/>
      <c r="U35" s="591"/>
      <c r="V35" s="591"/>
      <c r="W35" s="591"/>
      <c r="X35" s="591"/>
      <c r="Y35" s="592"/>
      <c r="Z35" s="643">
        <v>2.4</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1069729</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-3061</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24662</v>
      </c>
      <c r="CS35" s="609"/>
      <c r="CT35" s="609"/>
      <c r="CU35" s="609"/>
      <c r="CV35" s="609"/>
      <c r="CW35" s="609"/>
      <c r="CX35" s="609"/>
      <c r="CY35" s="610"/>
      <c r="CZ35" s="593">
        <v>0.5</v>
      </c>
      <c r="DA35" s="611"/>
      <c r="DB35" s="611"/>
      <c r="DC35" s="612"/>
      <c r="DD35" s="596">
        <v>22391</v>
      </c>
      <c r="DE35" s="609"/>
      <c r="DF35" s="609"/>
      <c r="DG35" s="609"/>
      <c r="DH35" s="609"/>
      <c r="DI35" s="609"/>
      <c r="DJ35" s="609"/>
      <c r="DK35" s="610"/>
      <c r="DL35" s="596">
        <v>20958</v>
      </c>
      <c r="DM35" s="609"/>
      <c r="DN35" s="609"/>
      <c r="DO35" s="609"/>
      <c r="DP35" s="609"/>
      <c r="DQ35" s="609"/>
      <c r="DR35" s="609"/>
      <c r="DS35" s="609"/>
      <c r="DT35" s="609"/>
      <c r="DU35" s="609"/>
      <c r="DV35" s="610"/>
      <c r="DW35" s="613">
        <v>0.6</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5683158</v>
      </c>
      <c r="S36" s="631"/>
      <c r="T36" s="631"/>
      <c r="U36" s="631"/>
      <c r="V36" s="631"/>
      <c r="W36" s="631"/>
      <c r="X36" s="631"/>
      <c r="Y36" s="634"/>
      <c r="Z36" s="635">
        <v>100</v>
      </c>
      <c r="AA36" s="635"/>
      <c r="AB36" s="635"/>
      <c r="AC36" s="635"/>
      <c r="AD36" s="636">
        <v>3109805</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344150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-20221</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1117050</v>
      </c>
      <c r="CS36" s="591"/>
      <c r="CT36" s="591"/>
      <c r="CU36" s="591"/>
      <c r="CV36" s="591"/>
      <c r="CW36" s="591"/>
      <c r="CX36" s="591"/>
      <c r="CY36" s="592"/>
      <c r="CZ36" s="593">
        <v>21.1</v>
      </c>
      <c r="DA36" s="611"/>
      <c r="DB36" s="611"/>
      <c r="DC36" s="612"/>
      <c r="DD36" s="596">
        <v>759684</v>
      </c>
      <c r="DE36" s="591"/>
      <c r="DF36" s="591"/>
      <c r="DG36" s="591"/>
      <c r="DH36" s="591"/>
      <c r="DI36" s="591"/>
      <c r="DJ36" s="591"/>
      <c r="DK36" s="592"/>
      <c r="DL36" s="596">
        <v>643279</v>
      </c>
      <c r="DM36" s="591"/>
      <c r="DN36" s="591"/>
      <c r="DO36" s="591"/>
      <c r="DP36" s="591"/>
      <c r="DQ36" s="591"/>
      <c r="DR36" s="591"/>
      <c r="DS36" s="591"/>
      <c r="DT36" s="591"/>
      <c r="DU36" s="591"/>
      <c r="DV36" s="592"/>
      <c r="DW36" s="613">
        <v>19.8</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173116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1416</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474153</v>
      </c>
      <c r="CS37" s="609"/>
      <c r="CT37" s="609"/>
      <c r="CU37" s="609"/>
      <c r="CV37" s="609"/>
      <c r="CW37" s="609"/>
      <c r="CX37" s="609"/>
      <c r="CY37" s="610"/>
      <c r="CZ37" s="593">
        <v>9</v>
      </c>
      <c r="DA37" s="611"/>
      <c r="DB37" s="611"/>
      <c r="DC37" s="612"/>
      <c r="DD37" s="596">
        <v>465494</v>
      </c>
      <c r="DE37" s="609"/>
      <c r="DF37" s="609"/>
      <c r="DG37" s="609"/>
      <c r="DH37" s="609"/>
      <c r="DI37" s="609"/>
      <c r="DJ37" s="609"/>
      <c r="DK37" s="610"/>
      <c r="DL37" s="596">
        <v>426747</v>
      </c>
      <c r="DM37" s="609"/>
      <c r="DN37" s="609"/>
      <c r="DO37" s="609"/>
      <c r="DP37" s="609"/>
      <c r="DQ37" s="609"/>
      <c r="DR37" s="609"/>
      <c r="DS37" s="609"/>
      <c r="DT37" s="609"/>
      <c r="DU37" s="609"/>
      <c r="DV37" s="610"/>
      <c r="DW37" s="613">
        <v>13.1</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69152</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2465</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710887</v>
      </c>
      <c r="CS38" s="591"/>
      <c r="CT38" s="591"/>
      <c r="CU38" s="591"/>
      <c r="CV38" s="591"/>
      <c r="CW38" s="591"/>
      <c r="CX38" s="591"/>
      <c r="CY38" s="592"/>
      <c r="CZ38" s="593">
        <v>13.4</v>
      </c>
      <c r="DA38" s="611"/>
      <c r="DB38" s="611"/>
      <c r="DC38" s="612"/>
      <c r="DD38" s="596">
        <v>608748</v>
      </c>
      <c r="DE38" s="591"/>
      <c r="DF38" s="591"/>
      <c r="DG38" s="591"/>
      <c r="DH38" s="591"/>
      <c r="DI38" s="591"/>
      <c r="DJ38" s="591"/>
      <c r="DK38" s="592"/>
      <c r="DL38" s="596">
        <v>533659</v>
      </c>
      <c r="DM38" s="591"/>
      <c r="DN38" s="591"/>
      <c r="DO38" s="591"/>
      <c r="DP38" s="591"/>
      <c r="DQ38" s="591"/>
      <c r="DR38" s="591"/>
      <c r="DS38" s="591"/>
      <c r="DT38" s="591"/>
      <c r="DU38" s="591"/>
      <c r="DV38" s="592"/>
      <c r="DW38" s="613">
        <v>16.399999999999999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14692</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88</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253239</v>
      </c>
      <c r="CS39" s="609"/>
      <c r="CT39" s="609"/>
      <c r="CU39" s="609"/>
      <c r="CV39" s="609"/>
      <c r="CW39" s="609"/>
      <c r="CX39" s="609"/>
      <c r="CY39" s="610"/>
      <c r="CZ39" s="593">
        <v>4.8</v>
      </c>
      <c r="DA39" s="611"/>
      <c r="DB39" s="611"/>
      <c r="DC39" s="612"/>
      <c r="DD39" s="596">
        <v>193000</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86089</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119</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22520</v>
      </c>
      <c r="CS40" s="591"/>
      <c r="CT40" s="591"/>
      <c r="CU40" s="591"/>
      <c r="CV40" s="591"/>
      <c r="CW40" s="591"/>
      <c r="CX40" s="591"/>
      <c r="CY40" s="592"/>
      <c r="CZ40" s="593">
        <v>0.4</v>
      </c>
      <c r="DA40" s="611"/>
      <c r="DB40" s="611"/>
      <c r="DC40" s="612"/>
      <c r="DD40" s="596">
        <v>22520</v>
      </c>
      <c r="DE40" s="591"/>
      <c r="DF40" s="591"/>
      <c r="DG40" s="591"/>
      <c r="DH40" s="591"/>
      <c r="DI40" s="591"/>
      <c r="DJ40" s="591"/>
      <c r="DK40" s="592"/>
      <c r="DL40" s="596">
        <v>2520</v>
      </c>
      <c r="DM40" s="591"/>
      <c r="DN40" s="591"/>
      <c r="DO40" s="591"/>
      <c r="DP40" s="591"/>
      <c r="DQ40" s="591"/>
      <c r="DR40" s="591"/>
      <c r="DS40" s="591"/>
      <c r="DT40" s="591"/>
      <c r="DU40" s="591"/>
      <c r="DV40" s="592"/>
      <c r="DW40" s="613">
        <v>0.1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382530</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356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403676</v>
      </c>
      <c r="CS42" s="591"/>
      <c r="CT42" s="591"/>
      <c r="CU42" s="591"/>
      <c r="CV42" s="591"/>
      <c r="CW42" s="591"/>
      <c r="CX42" s="591"/>
      <c r="CY42" s="592"/>
      <c r="CZ42" s="593">
        <v>7.6</v>
      </c>
      <c r="DA42" s="594"/>
      <c r="DB42" s="594"/>
      <c r="DC42" s="595"/>
      <c r="DD42" s="596">
        <v>68098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28085</v>
      </c>
      <c r="CS43" s="609"/>
      <c r="CT43" s="609"/>
      <c r="CU43" s="609"/>
      <c r="CV43" s="609"/>
      <c r="CW43" s="609"/>
      <c r="CX43" s="609"/>
      <c r="CY43" s="610"/>
      <c r="CZ43" s="593">
        <v>0.5</v>
      </c>
      <c r="DA43" s="611"/>
      <c r="DB43" s="611"/>
      <c r="DC43" s="612"/>
      <c r="DD43" s="596">
        <v>28085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394741</v>
      </c>
      <c r="CS44" s="591"/>
      <c r="CT44" s="591"/>
      <c r="CU44" s="591"/>
      <c r="CV44" s="591"/>
      <c r="CW44" s="591"/>
      <c r="CX44" s="591"/>
      <c r="CY44" s="592"/>
      <c r="CZ44" s="593">
        <v>7.5</v>
      </c>
      <c r="DA44" s="594"/>
      <c r="DB44" s="594"/>
      <c r="DC44" s="595"/>
      <c r="DD44" s="596">
        <v>59163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166368</v>
      </c>
      <c r="CS45" s="609"/>
      <c r="CT45" s="609"/>
      <c r="CU45" s="609"/>
      <c r="CV45" s="609"/>
      <c r="CW45" s="609"/>
      <c r="CX45" s="609"/>
      <c r="CY45" s="610"/>
      <c r="CZ45" s="593">
        <v>3.1</v>
      </c>
      <c r="DA45" s="611"/>
      <c r="DB45" s="611"/>
      <c r="DC45" s="612"/>
      <c r="DD45" s="596">
        <v>14910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202240</v>
      </c>
      <c r="CS46" s="591"/>
      <c r="CT46" s="591"/>
      <c r="CU46" s="591"/>
      <c r="CV46" s="591"/>
      <c r="CW46" s="591"/>
      <c r="CX46" s="591"/>
      <c r="CY46" s="592"/>
      <c r="CZ46" s="593">
        <v>3.8</v>
      </c>
      <c r="DA46" s="594"/>
      <c r="DB46" s="594"/>
      <c r="DC46" s="595"/>
      <c r="DD46" s="596">
        <v>38150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8935</v>
      </c>
      <c r="CS47" s="609"/>
      <c r="CT47" s="609"/>
      <c r="CU47" s="609"/>
      <c r="CV47" s="609"/>
      <c r="CW47" s="609"/>
      <c r="CX47" s="609"/>
      <c r="CY47" s="610"/>
      <c r="CZ47" s="593">
        <v>0.2</v>
      </c>
      <c r="DA47" s="611"/>
      <c r="DB47" s="611"/>
      <c r="DC47" s="612"/>
      <c r="DD47" s="596">
        <v>8935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5297224</v>
      </c>
      <c r="CS49" s="575"/>
      <c r="CT49" s="575"/>
      <c r="CU49" s="575"/>
      <c r="CV49" s="575"/>
      <c r="CW49" s="575"/>
      <c r="CX49" s="575"/>
      <c r="CY49" s="576"/>
      <c r="CZ49" s="577">
        <v>100</v>
      </c>
      <c r="DA49" s="578"/>
      <c r="DB49" s="578"/>
      <c r="DC49" s="579"/>
      <c r="DD49" s="580">
        <v>3820401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f>5683</f>
        <v>5683</v>
      </c>
      <c r="R7" s="1104"/>
      <c r="S7" s="1104"/>
      <c r="T7" s="1104"/>
      <c r="U7" s="1104"/>
      <c r="V7" s="1104">
        <v>5280</v>
      </c>
      <c r="W7" s="1104"/>
      <c r="X7" s="1104"/>
      <c r="Y7" s="1104"/>
      <c r="Z7" s="1104"/>
      <c r="AA7" s="1104">
        <v>403</v>
      </c>
      <c r="AB7" s="1104"/>
      <c r="AC7" s="1104"/>
      <c r="AD7" s="1104"/>
      <c r="AE7" s="1105"/>
      <c r="AF7" s="1106">
        <v>394</v>
      </c>
      <c r="AG7" s="1107"/>
      <c r="AH7" s="1107"/>
      <c r="AI7" s="1107"/>
      <c r="AJ7" s="1108"/>
      <c r="AK7" s="1090">
        <v>157</v>
      </c>
      <c r="AL7" s="1091"/>
      <c r="AM7" s="1091"/>
      <c r="AN7" s="1091"/>
      <c r="AO7" s="1091"/>
      <c r="AP7" s="1091">
        <v>5613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549</v>
      </c>
      <c r="BT7" s="1095"/>
      <c r="BU7" s="1095"/>
      <c r="BV7" s="1095"/>
      <c r="BW7" s="1095"/>
      <c r="BX7" s="1095"/>
      <c r="BY7" s="1095"/>
      <c r="BZ7" s="1095"/>
      <c r="CA7" s="1095"/>
      <c r="CB7" s="1095"/>
      <c r="CC7" s="1095"/>
      <c r="CD7" s="1095"/>
      <c r="CE7" s="1095"/>
      <c r="CF7" s="1095"/>
      <c r="CG7" s="1096"/>
      <c r="CH7" s="1087">
        <v>1</v>
      </c>
      <c r="CI7" s="1088"/>
      <c r="CJ7" s="1088"/>
      <c r="CK7" s="1088"/>
      <c r="CL7" s="1089"/>
      <c r="CM7" s="1087">
        <v>53</v>
      </c>
      <c r="CN7" s="1088"/>
      <c r="CO7" s="1088"/>
      <c r="CP7" s="1088"/>
      <c r="CQ7" s="1089"/>
      <c r="CR7" s="1087">
        <v>5</v>
      </c>
      <c r="CS7" s="1088"/>
      <c r="CT7" s="1088"/>
      <c r="CU7" s="1088"/>
      <c r="CV7" s="1089"/>
      <c r="CW7" s="1087" t="s">
        <v>548</v>
      </c>
      <c r="CX7" s="1088"/>
      <c r="CY7" s="1088"/>
      <c r="CZ7" s="1088"/>
      <c r="DA7" s="1089"/>
      <c r="DB7" s="1087">
        <v>87</v>
      </c>
      <c r="DC7" s="1088"/>
      <c r="DD7" s="1088"/>
      <c r="DE7" s="1088"/>
      <c r="DF7" s="1089"/>
      <c r="DG7" s="1087" t="s">
        <v>548</v>
      </c>
      <c r="DH7" s="1088"/>
      <c r="DI7" s="1088"/>
      <c r="DJ7" s="1088"/>
      <c r="DK7" s="1089"/>
      <c r="DL7" s="1087" t="s">
        <v>548</v>
      </c>
      <c r="DM7" s="1088"/>
      <c r="DN7" s="1088"/>
      <c r="DO7" s="1088"/>
      <c r="DP7" s="1089"/>
      <c r="DQ7" s="1087" t="s">
        <v>548</v>
      </c>
      <c r="DR7" s="1088"/>
      <c r="DS7" s="1088"/>
      <c r="DT7" s="1088"/>
      <c r="DU7" s="1089"/>
      <c r="DV7" s="1114"/>
      <c r="DW7" s="1115"/>
      <c r="DX7" s="1115"/>
      <c r="DY7" s="1115"/>
      <c r="DZ7" s="1116"/>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1288</v>
      </c>
      <c r="R8" s="1043"/>
      <c r="S8" s="1043"/>
      <c r="T8" s="1043"/>
      <c r="U8" s="1043"/>
      <c r="V8" s="1043">
        <v>1288</v>
      </c>
      <c r="W8" s="1043"/>
      <c r="X8" s="1043"/>
      <c r="Y8" s="1043"/>
      <c r="Z8" s="1043"/>
      <c r="AA8" s="1043" t="s">
        <v>550</v>
      </c>
      <c r="AB8" s="1043"/>
      <c r="AC8" s="1043"/>
      <c r="AD8" s="1043"/>
      <c r="AE8" s="1044"/>
      <c r="AF8" s="1018" t="s">
        <v>112</v>
      </c>
      <c r="AG8" s="1019"/>
      <c r="AH8" s="1019"/>
      <c r="AI8" s="1019"/>
      <c r="AJ8" s="1020"/>
      <c r="AK8" s="1085" t="s">
        <v>550</v>
      </c>
      <c r="AL8" s="1086"/>
      <c r="AM8" s="1086"/>
      <c r="AN8" s="1086"/>
      <c r="AO8" s="1086"/>
      <c r="AP8" s="1086" t="s">
        <v>550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6955</v>
      </c>
      <c r="R23" s="1068"/>
      <c r="S23" s="1068"/>
      <c r="T23" s="1068"/>
      <c r="U23" s="1068"/>
      <c r="V23" s="1068">
        <v>6552</v>
      </c>
      <c r="W23" s="1068"/>
      <c r="X23" s="1068"/>
      <c r="Y23" s="1068"/>
      <c r="Z23" s="1068"/>
      <c r="AA23" s="1068">
        <v>403</v>
      </c>
      <c r="AB23" s="1068"/>
      <c r="AC23" s="1068"/>
      <c r="AD23" s="1068"/>
      <c r="AE23" s="1069"/>
      <c r="AF23" s="1070">
        <v>394</v>
      </c>
      <c r="AG23" s="1068"/>
      <c r="AH23" s="1068"/>
      <c r="AI23" s="1068"/>
      <c r="AJ23" s="1071"/>
      <c r="AK23" s="1072"/>
      <c r="AL23" s="1073"/>
      <c r="AM23" s="1073"/>
      <c r="AN23" s="1073"/>
      <c r="AO23" s="1073"/>
      <c r="AP23" s="1068">
        <v>5613</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1396</v>
      </c>
      <c r="R28" s="1053"/>
      <c r="S28" s="1053"/>
      <c r="T28" s="1053"/>
      <c r="U28" s="1053"/>
      <c r="V28" s="1053">
        <v>1400</v>
      </c>
      <c r="W28" s="1053"/>
      <c r="X28" s="1053"/>
      <c r="Y28" s="1053"/>
      <c r="Z28" s="1053"/>
      <c r="AA28" s="1053">
        <v>-3</v>
      </c>
      <c r="AB28" s="1053"/>
      <c r="AC28" s="1053"/>
      <c r="AD28" s="1053"/>
      <c r="AE28" s="1054"/>
      <c r="AF28" s="1055">
        <v>-3</v>
      </c>
      <c r="AG28" s="1053"/>
      <c r="AH28" s="1053"/>
      <c r="AI28" s="1053"/>
      <c r="AJ28" s="1056"/>
      <c r="AK28" s="1057">
        <v>69</v>
      </c>
      <c r="AL28" s="1045"/>
      <c r="AM28" s="1045"/>
      <c r="AN28" s="1045"/>
      <c r="AO28" s="1045"/>
      <c r="AP28" s="1045" t="s">
        <v>539</v>
      </c>
      <c r="AQ28" s="1045"/>
      <c r="AR28" s="1045"/>
      <c r="AS28" s="1045"/>
      <c r="AT28" s="1045"/>
      <c r="AU28" s="1045" t="s">
        <v>539</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1175</v>
      </c>
      <c r="R29" s="1043"/>
      <c r="S29" s="1043"/>
      <c r="T29" s="1043"/>
      <c r="U29" s="1043"/>
      <c r="V29" s="1043">
        <v>1150</v>
      </c>
      <c r="W29" s="1043"/>
      <c r="X29" s="1043"/>
      <c r="Y29" s="1043"/>
      <c r="Z29" s="1043"/>
      <c r="AA29" s="1043">
        <v>24</v>
      </c>
      <c r="AB29" s="1043"/>
      <c r="AC29" s="1043"/>
      <c r="AD29" s="1043"/>
      <c r="AE29" s="1044"/>
      <c r="AF29" s="1018">
        <v>24</v>
      </c>
      <c r="AG29" s="1019"/>
      <c r="AH29" s="1019"/>
      <c r="AI29" s="1019"/>
      <c r="AJ29" s="1020"/>
      <c r="AK29" s="979">
        <v>157</v>
      </c>
      <c r="AL29" s="970"/>
      <c r="AM29" s="970"/>
      <c r="AN29" s="970"/>
      <c r="AO29" s="970"/>
      <c r="AP29" s="970" t="s">
        <v>539</v>
      </c>
      <c r="AQ29" s="970"/>
      <c r="AR29" s="970"/>
      <c r="AS29" s="970"/>
      <c r="AT29" s="970"/>
      <c r="AU29" s="970" t="s">
        <v>539</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6</v>
      </c>
      <c r="R30" s="1043"/>
      <c r="S30" s="1043"/>
      <c r="T30" s="1043"/>
      <c r="U30" s="1043"/>
      <c r="V30" s="1043">
        <v>6</v>
      </c>
      <c r="W30" s="1043"/>
      <c r="X30" s="1043"/>
      <c r="Y30" s="1043"/>
      <c r="Z30" s="1043"/>
      <c r="AA30" s="1043" t="s">
        <v>538</v>
      </c>
      <c r="AB30" s="1043"/>
      <c r="AC30" s="1043"/>
      <c r="AD30" s="1043"/>
      <c r="AE30" s="1044"/>
      <c r="AF30" s="1018" t="s">
        <v>112</v>
      </c>
      <c r="AG30" s="1019"/>
      <c r="AH30" s="1019"/>
      <c r="AI30" s="1019"/>
      <c r="AJ30" s="1020"/>
      <c r="AK30" s="979">
        <v>3</v>
      </c>
      <c r="AL30" s="970"/>
      <c r="AM30" s="970"/>
      <c r="AN30" s="970"/>
      <c r="AO30" s="970"/>
      <c r="AP30" s="970" t="s">
        <v>539</v>
      </c>
      <c r="AQ30" s="970"/>
      <c r="AR30" s="970"/>
      <c r="AS30" s="970"/>
      <c r="AT30" s="970"/>
      <c r="AU30" s="970" t="s">
        <v>539</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142</v>
      </c>
      <c r="R31" s="1043"/>
      <c r="S31" s="1043"/>
      <c r="T31" s="1043"/>
      <c r="U31" s="1043"/>
      <c r="V31" s="1043">
        <v>142</v>
      </c>
      <c r="W31" s="1043"/>
      <c r="X31" s="1043"/>
      <c r="Y31" s="1043"/>
      <c r="Z31" s="1043"/>
      <c r="AA31" s="1043">
        <v>0</v>
      </c>
      <c r="AB31" s="1043"/>
      <c r="AC31" s="1043"/>
      <c r="AD31" s="1043"/>
      <c r="AE31" s="1044"/>
      <c r="AF31" s="1018">
        <v>0</v>
      </c>
      <c r="AG31" s="1019"/>
      <c r="AH31" s="1019"/>
      <c r="AI31" s="1019"/>
      <c r="AJ31" s="1020"/>
      <c r="AK31" s="979">
        <v>48</v>
      </c>
      <c r="AL31" s="970"/>
      <c r="AM31" s="970"/>
      <c r="AN31" s="970"/>
      <c r="AO31" s="970"/>
      <c r="AP31" s="970" t="s">
        <v>539</v>
      </c>
      <c r="AQ31" s="970"/>
      <c r="AR31" s="970"/>
      <c r="AS31" s="970"/>
      <c r="AT31" s="970"/>
      <c r="AU31" s="970" t="s">
        <v>539</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195</v>
      </c>
      <c r="R32" s="1043"/>
      <c r="S32" s="1043"/>
      <c r="T32" s="1043"/>
      <c r="U32" s="1043"/>
      <c r="V32" s="1043">
        <v>176</v>
      </c>
      <c r="W32" s="1043"/>
      <c r="X32" s="1043"/>
      <c r="Y32" s="1043"/>
      <c r="Z32" s="1043"/>
      <c r="AA32" s="1043">
        <v>19</v>
      </c>
      <c r="AB32" s="1043"/>
      <c r="AC32" s="1043"/>
      <c r="AD32" s="1043"/>
      <c r="AE32" s="1044"/>
      <c r="AF32" s="1018">
        <v>257</v>
      </c>
      <c r="AG32" s="1019"/>
      <c r="AH32" s="1019"/>
      <c r="AI32" s="1019"/>
      <c r="AJ32" s="1020"/>
      <c r="AK32" s="979">
        <v>15</v>
      </c>
      <c r="AL32" s="970"/>
      <c r="AM32" s="970"/>
      <c r="AN32" s="970"/>
      <c r="AO32" s="970"/>
      <c r="AP32" s="970">
        <v>920</v>
      </c>
      <c r="AQ32" s="970"/>
      <c r="AR32" s="970"/>
      <c r="AS32" s="970"/>
      <c r="AT32" s="970"/>
      <c r="AU32" s="970">
        <v>37</v>
      </c>
      <c r="AV32" s="970"/>
      <c r="AW32" s="970"/>
      <c r="AX32" s="970"/>
      <c r="AY32" s="970"/>
      <c r="AZ32" s="970" t="s">
        <v>539</v>
      </c>
      <c r="BA32" s="970"/>
      <c r="BB32" s="970"/>
      <c r="BC32" s="970"/>
      <c r="BD32" s="970"/>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386</v>
      </c>
      <c r="C33" s="1037"/>
      <c r="D33" s="1037"/>
      <c r="E33" s="1037"/>
      <c r="F33" s="1037"/>
      <c r="G33" s="1037"/>
      <c r="H33" s="1037"/>
      <c r="I33" s="1037"/>
      <c r="J33" s="1037"/>
      <c r="K33" s="1037"/>
      <c r="L33" s="1037"/>
      <c r="M33" s="1037"/>
      <c r="N33" s="1037"/>
      <c r="O33" s="1037"/>
      <c r="P33" s="1038"/>
      <c r="Q33" s="1042">
        <v>826</v>
      </c>
      <c r="R33" s="1043"/>
      <c r="S33" s="1043"/>
      <c r="T33" s="1043"/>
      <c r="U33" s="1043"/>
      <c r="V33" s="1043">
        <v>773</v>
      </c>
      <c r="W33" s="1043"/>
      <c r="X33" s="1043"/>
      <c r="Y33" s="1043"/>
      <c r="Z33" s="1043"/>
      <c r="AA33" s="1043">
        <v>53</v>
      </c>
      <c r="AB33" s="1043"/>
      <c r="AC33" s="1043"/>
      <c r="AD33" s="1043"/>
      <c r="AE33" s="1044"/>
      <c r="AF33" s="1018">
        <v>53</v>
      </c>
      <c r="AG33" s="1019"/>
      <c r="AH33" s="1019"/>
      <c r="AI33" s="1019"/>
      <c r="AJ33" s="1020"/>
      <c r="AK33" s="979">
        <v>107</v>
      </c>
      <c r="AL33" s="970"/>
      <c r="AM33" s="970"/>
      <c r="AN33" s="970"/>
      <c r="AO33" s="970"/>
      <c r="AP33" s="970">
        <v>1750</v>
      </c>
      <c r="AQ33" s="970"/>
      <c r="AR33" s="970"/>
      <c r="AS33" s="970"/>
      <c r="AT33" s="970"/>
      <c r="AU33" s="970">
        <v>994</v>
      </c>
      <c r="AV33" s="970"/>
      <c r="AW33" s="970"/>
      <c r="AX33" s="970"/>
      <c r="AY33" s="970"/>
      <c r="AZ33" s="970" t="s">
        <v>539</v>
      </c>
      <c r="BA33" s="970"/>
      <c r="BB33" s="970"/>
      <c r="BC33" s="970"/>
      <c r="BD33" s="970"/>
      <c r="BE33" s="1031" t="s">
        <v>387</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388</v>
      </c>
      <c r="C34" s="1037"/>
      <c r="D34" s="1037"/>
      <c r="E34" s="1037"/>
      <c r="F34" s="1037"/>
      <c r="G34" s="1037"/>
      <c r="H34" s="1037"/>
      <c r="I34" s="1037"/>
      <c r="J34" s="1037"/>
      <c r="K34" s="1037"/>
      <c r="L34" s="1037"/>
      <c r="M34" s="1037"/>
      <c r="N34" s="1037"/>
      <c r="O34" s="1037"/>
      <c r="P34" s="1038"/>
      <c r="Q34" s="1042">
        <v>237</v>
      </c>
      <c r="R34" s="1043"/>
      <c r="S34" s="1043"/>
      <c r="T34" s="1043"/>
      <c r="U34" s="1043"/>
      <c r="V34" s="1043">
        <v>237</v>
      </c>
      <c r="W34" s="1043"/>
      <c r="X34" s="1043"/>
      <c r="Y34" s="1043"/>
      <c r="Z34" s="1043"/>
      <c r="AA34" s="1043" t="s">
        <v>539</v>
      </c>
      <c r="AB34" s="1043"/>
      <c r="AC34" s="1043"/>
      <c r="AD34" s="1043"/>
      <c r="AE34" s="1044"/>
      <c r="AF34" s="1018" t="s">
        <v>112</v>
      </c>
      <c r="AG34" s="1019"/>
      <c r="AH34" s="1019"/>
      <c r="AI34" s="1019"/>
      <c r="AJ34" s="1020"/>
      <c r="AK34" s="979">
        <v>158</v>
      </c>
      <c r="AL34" s="970"/>
      <c r="AM34" s="970"/>
      <c r="AN34" s="970"/>
      <c r="AO34" s="970"/>
      <c r="AP34" s="970">
        <v>2009</v>
      </c>
      <c r="AQ34" s="970"/>
      <c r="AR34" s="970"/>
      <c r="AS34" s="970"/>
      <c r="AT34" s="970"/>
      <c r="AU34" s="970">
        <v>1776</v>
      </c>
      <c r="AV34" s="970"/>
      <c r="AW34" s="970"/>
      <c r="AX34" s="970"/>
      <c r="AY34" s="970"/>
      <c r="AZ34" s="970" t="s">
        <v>539</v>
      </c>
      <c r="BA34" s="970"/>
      <c r="BB34" s="970"/>
      <c r="BC34" s="970"/>
      <c r="BD34" s="970"/>
      <c r="BE34" s="1031" t="s">
        <v>387</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389</v>
      </c>
      <c r="C35" s="1037"/>
      <c r="D35" s="1037"/>
      <c r="E35" s="1037"/>
      <c r="F35" s="1037"/>
      <c r="G35" s="1037"/>
      <c r="H35" s="1037"/>
      <c r="I35" s="1037"/>
      <c r="J35" s="1037"/>
      <c r="K35" s="1037"/>
      <c r="L35" s="1037"/>
      <c r="M35" s="1037"/>
      <c r="N35" s="1037"/>
      <c r="O35" s="1037"/>
      <c r="P35" s="1038"/>
      <c r="Q35" s="1042">
        <v>34</v>
      </c>
      <c r="R35" s="1043"/>
      <c r="S35" s="1043"/>
      <c r="T35" s="1043"/>
      <c r="U35" s="1043"/>
      <c r="V35" s="1043">
        <v>26</v>
      </c>
      <c r="W35" s="1043"/>
      <c r="X35" s="1043"/>
      <c r="Y35" s="1043"/>
      <c r="Z35" s="1043"/>
      <c r="AA35" s="1043">
        <v>8</v>
      </c>
      <c r="AB35" s="1043"/>
      <c r="AC35" s="1043"/>
      <c r="AD35" s="1043"/>
      <c r="AE35" s="1044"/>
      <c r="AF35" s="1018">
        <v>8</v>
      </c>
      <c r="AG35" s="1019"/>
      <c r="AH35" s="1019"/>
      <c r="AI35" s="1019"/>
      <c r="AJ35" s="1020"/>
      <c r="AK35" s="979">
        <v>15</v>
      </c>
      <c r="AL35" s="970"/>
      <c r="AM35" s="970"/>
      <c r="AN35" s="970"/>
      <c r="AO35" s="970"/>
      <c r="AP35" s="970">
        <v>180</v>
      </c>
      <c r="AQ35" s="970"/>
      <c r="AR35" s="970"/>
      <c r="AS35" s="970"/>
      <c r="AT35" s="970"/>
      <c r="AU35" s="970">
        <v>175</v>
      </c>
      <c r="AV35" s="970"/>
      <c r="AW35" s="970"/>
      <c r="AX35" s="970"/>
      <c r="AY35" s="970"/>
      <c r="AZ35" s="970" t="s">
        <v>539</v>
      </c>
      <c r="BA35" s="970"/>
      <c r="BB35" s="970"/>
      <c r="BC35" s="970"/>
      <c r="BD35" s="970"/>
      <c r="BE35" s="1031" t="s">
        <v>387</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340</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393</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394</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540</v>
      </c>
      <c r="C68" s="985"/>
      <c r="D68" s="985"/>
      <c r="E68" s="985"/>
      <c r="F68" s="985"/>
      <c r="G68" s="985"/>
      <c r="H68" s="985"/>
      <c r="I68" s="985"/>
      <c r="J68" s="985"/>
      <c r="K68" s="985"/>
      <c r="L68" s="985"/>
      <c r="M68" s="985"/>
      <c r="N68" s="985"/>
      <c r="O68" s="985"/>
      <c r="P68" s="986"/>
      <c r="Q68" s="987">
        <v>5242</v>
      </c>
      <c r="R68" s="981"/>
      <c r="S68" s="981"/>
      <c r="T68" s="981"/>
      <c r="U68" s="981"/>
      <c r="V68" s="981">
        <v>5217</v>
      </c>
      <c r="W68" s="981"/>
      <c r="X68" s="981"/>
      <c r="Y68" s="981"/>
      <c r="Z68" s="981"/>
      <c r="AA68" s="981">
        <v>26</v>
      </c>
      <c r="AB68" s="981"/>
      <c r="AC68" s="981"/>
      <c r="AD68" s="981"/>
      <c r="AE68" s="981"/>
      <c r="AF68" s="981">
        <v>26</v>
      </c>
      <c r="AG68" s="981"/>
      <c r="AH68" s="981"/>
      <c r="AI68" s="981"/>
      <c r="AJ68" s="981"/>
      <c r="AK68" s="981">
        <v>12</v>
      </c>
      <c r="AL68" s="981"/>
      <c r="AM68" s="981"/>
      <c r="AN68" s="981"/>
      <c r="AO68" s="981"/>
      <c r="AP68" s="981" t="s">
        <v>548</v>
      </c>
      <c r="AQ68" s="981"/>
      <c r="AR68" s="981"/>
      <c r="AS68" s="981"/>
      <c r="AT68" s="981"/>
      <c r="AU68" s="981" t="s">
        <v>548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541</v>
      </c>
      <c r="C69" s="974"/>
      <c r="D69" s="974"/>
      <c r="E69" s="974"/>
      <c r="F69" s="974"/>
      <c r="G69" s="974"/>
      <c r="H69" s="974"/>
      <c r="I69" s="974"/>
      <c r="J69" s="974"/>
      <c r="K69" s="974"/>
      <c r="L69" s="974"/>
      <c r="M69" s="974"/>
      <c r="N69" s="974"/>
      <c r="O69" s="974"/>
      <c r="P69" s="975"/>
      <c r="Q69" s="976">
        <v>482</v>
      </c>
      <c r="R69" s="970"/>
      <c r="S69" s="970"/>
      <c r="T69" s="970"/>
      <c r="U69" s="970"/>
      <c r="V69" s="970">
        <v>425</v>
      </c>
      <c r="W69" s="970"/>
      <c r="X69" s="970"/>
      <c r="Y69" s="970"/>
      <c r="Z69" s="970"/>
      <c r="AA69" s="970">
        <v>57</v>
      </c>
      <c r="AB69" s="970"/>
      <c r="AC69" s="970"/>
      <c r="AD69" s="970"/>
      <c r="AE69" s="970"/>
      <c r="AF69" s="970">
        <v>57</v>
      </c>
      <c r="AG69" s="970"/>
      <c r="AH69" s="970"/>
      <c r="AI69" s="970"/>
      <c r="AJ69" s="970"/>
      <c r="AK69" s="970">
        <v>30</v>
      </c>
      <c r="AL69" s="970"/>
      <c r="AM69" s="970"/>
      <c r="AN69" s="970"/>
      <c r="AO69" s="970"/>
      <c r="AP69" s="970">
        <v>114</v>
      </c>
      <c r="AQ69" s="970"/>
      <c r="AR69" s="970"/>
      <c r="AS69" s="970"/>
      <c r="AT69" s="970"/>
      <c r="AU69" s="970">
        <v>80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542</v>
      </c>
      <c r="C70" s="974"/>
      <c r="D70" s="974"/>
      <c r="E70" s="974"/>
      <c r="F70" s="974"/>
      <c r="G70" s="974"/>
      <c r="H70" s="974"/>
      <c r="I70" s="974"/>
      <c r="J70" s="974"/>
      <c r="K70" s="974"/>
      <c r="L70" s="974"/>
      <c r="M70" s="974"/>
      <c r="N70" s="974"/>
      <c r="O70" s="974"/>
      <c r="P70" s="975"/>
      <c r="Q70" s="976">
        <v>126</v>
      </c>
      <c r="R70" s="970"/>
      <c r="S70" s="970"/>
      <c r="T70" s="970"/>
      <c r="U70" s="970"/>
      <c r="V70" s="970">
        <v>121</v>
      </c>
      <c r="W70" s="970"/>
      <c r="X70" s="970"/>
      <c r="Y70" s="970"/>
      <c r="Z70" s="970"/>
      <c r="AA70" s="970">
        <v>4</v>
      </c>
      <c r="AB70" s="970"/>
      <c r="AC70" s="970"/>
      <c r="AD70" s="970"/>
      <c r="AE70" s="970"/>
      <c r="AF70" s="970">
        <v>4</v>
      </c>
      <c r="AG70" s="970"/>
      <c r="AH70" s="970"/>
      <c r="AI70" s="970"/>
      <c r="AJ70" s="970"/>
      <c r="AK70" s="970">
        <v>19</v>
      </c>
      <c r="AL70" s="970"/>
      <c r="AM70" s="970"/>
      <c r="AN70" s="970"/>
      <c r="AO70" s="970"/>
      <c r="AP70" s="970" t="s">
        <v>550</v>
      </c>
      <c r="AQ70" s="970"/>
      <c r="AR70" s="970"/>
      <c r="AS70" s="970"/>
      <c r="AT70" s="970"/>
      <c r="AU70" s="970" t="s">
        <v>548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543</v>
      </c>
      <c r="C71" s="974"/>
      <c r="D71" s="974"/>
      <c r="E71" s="974"/>
      <c r="F71" s="974"/>
      <c r="G71" s="974"/>
      <c r="H71" s="974"/>
      <c r="I71" s="974"/>
      <c r="J71" s="974"/>
      <c r="K71" s="974"/>
      <c r="L71" s="974"/>
      <c r="M71" s="974"/>
      <c r="N71" s="974"/>
      <c r="O71" s="974"/>
      <c r="P71" s="975"/>
      <c r="Q71" s="976">
        <v>264</v>
      </c>
      <c r="R71" s="970"/>
      <c r="S71" s="970"/>
      <c r="T71" s="970"/>
      <c r="U71" s="970"/>
      <c r="V71" s="970">
        <v>264</v>
      </c>
      <c r="W71" s="970"/>
      <c r="X71" s="970"/>
      <c r="Y71" s="970"/>
      <c r="Z71" s="970"/>
      <c r="AA71" s="970">
        <v>1</v>
      </c>
      <c r="AB71" s="970"/>
      <c r="AC71" s="970"/>
      <c r="AD71" s="970"/>
      <c r="AE71" s="970"/>
      <c r="AF71" s="970">
        <v>1</v>
      </c>
      <c r="AG71" s="970"/>
      <c r="AH71" s="970"/>
      <c r="AI71" s="970"/>
      <c r="AJ71" s="970"/>
      <c r="AK71" s="970">
        <v>5</v>
      </c>
      <c r="AL71" s="970"/>
      <c r="AM71" s="970"/>
      <c r="AN71" s="970"/>
      <c r="AO71" s="970"/>
      <c r="AP71" s="970" t="s">
        <v>548</v>
      </c>
      <c r="AQ71" s="970"/>
      <c r="AR71" s="970"/>
      <c r="AS71" s="970"/>
      <c r="AT71" s="970"/>
      <c r="AU71" s="970" t="s">
        <v>548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544</v>
      </c>
      <c r="C72" s="974"/>
      <c r="D72" s="974"/>
      <c r="E72" s="974"/>
      <c r="F72" s="974"/>
      <c r="G72" s="974"/>
      <c r="H72" s="974"/>
      <c r="I72" s="974"/>
      <c r="J72" s="974"/>
      <c r="K72" s="974"/>
      <c r="L72" s="974"/>
      <c r="M72" s="974"/>
      <c r="N72" s="974"/>
      <c r="O72" s="974"/>
      <c r="P72" s="975"/>
      <c r="Q72" s="976">
        <v>203</v>
      </c>
      <c r="R72" s="970"/>
      <c r="S72" s="970"/>
      <c r="T72" s="970"/>
      <c r="U72" s="970"/>
      <c r="V72" s="970">
        <v>125</v>
      </c>
      <c r="W72" s="970"/>
      <c r="X72" s="970"/>
      <c r="Y72" s="970"/>
      <c r="Z72" s="970"/>
      <c r="AA72" s="970">
        <v>78</v>
      </c>
      <c r="AB72" s="970"/>
      <c r="AC72" s="970"/>
      <c r="AD72" s="970"/>
      <c r="AE72" s="970"/>
      <c r="AF72" s="970">
        <v>78</v>
      </c>
      <c r="AG72" s="970"/>
      <c r="AH72" s="970"/>
      <c r="AI72" s="970"/>
      <c r="AJ72" s="970"/>
      <c r="AK72" s="970">
        <v>0</v>
      </c>
      <c r="AL72" s="970"/>
      <c r="AM72" s="970"/>
      <c r="AN72" s="970"/>
      <c r="AO72" s="970"/>
      <c r="AP72" s="970" t="s">
        <v>548</v>
      </c>
      <c r="AQ72" s="970"/>
      <c r="AR72" s="970"/>
      <c r="AS72" s="970"/>
      <c r="AT72" s="970"/>
      <c r="AU72" s="970" t="s">
        <v>548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545</v>
      </c>
      <c r="C73" s="974"/>
      <c r="D73" s="974"/>
      <c r="E73" s="974"/>
      <c r="F73" s="974"/>
      <c r="G73" s="974"/>
      <c r="H73" s="974"/>
      <c r="I73" s="974"/>
      <c r="J73" s="974"/>
      <c r="K73" s="974"/>
      <c r="L73" s="974"/>
      <c r="M73" s="974"/>
      <c r="N73" s="974"/>
      <c r="O73" s="974"/>
      <c r="P73" s="975"/>
      <c r="Q73" s="976">
        <v>7435</v>
      </c>
      <c r="R73" s="970"/>
      <c r="S73" s="970"/>
      <c r="T73" s="970"/>
      <c r="U73" s="970"/>
      <c r="V73" s="970">
        <v>8203</v>
      </c>
      <c r="W73" s="970"/>
      <c r="X73" s="970"/>
      <c r="Y73" s="970"/>
      <c r="Z73" s="970"/>
      <c r="AA73" s="970">
        <v>-768</v>
      </c>
      <c r="AB73" s="970"/>
      <c r="AC73" s="970"/>
      <c r="AD73" s="970"/>
      <c r="AE73" s="970"/>
      <c r="AF73" s="970">
        <v>-768</v>
      </c>
      <c r="AG73" s="970"/>
      <c r="AH73" s="970"/>
      <c r="AI73" s="970"/>
      <c r="AJ73" s="970"/>
      <c r="AK73" s="970">
        <v>249</v>
      </c>
      <c r="AL73" s="970"/>
      <c r="AM73" s="970"/>
      <c r="AN73" s="970"/>
      <c r="AO73" s="970"/>
      <c r="AP73" s="970">
        <v>6761</v>
      </c>
      <c r="AQ73" s="970"/>
      <c r="AR73" s="970"/>
      <c r="AS73" s="970"/>
      <c r="AT73" s="970"/>
      <c r="AU73" s="970">
        <v>719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546</v>
      </c>
      <c r="C74" s="974"/>
      <c r="D74" s="974"/>
      <c r="E74" s="974"/>
      <c r="F74" s="974"/>
      <c r="G74" s="974"/>
      <c r="H74" s="974"/>
      <c r="I74" s="974"/>
      <c r="J74" s="974"/>
      <c r="K74" s="974"/>
      <c r="L74" s="974"/>
      <c r="M74" s="974"/>
      <c r="N74" s="974"/>
      <c r="O74" s="974"/>
      <c r="P74" s="975"/>
      <c r="Q74" s="976">
        <v>14094</v>
      </c>
      <c r="R74" s="970"/>
      <c r="S74" s="970"/>
      <c r="T74" s="970"/>
      <c r="U74" s="970"/>
      <c r="V74" s="970">
        <v>13724</v>
      </c>
      <c r="W74" s="970"/>
      <c r="X74" s="970"/>
      <c r="Y74" s="970"/>
      <c r="Z74" s="970"/>
      <c r="AA74" s="970">
        <v>370</v>
      </c>
      <c r="AB74" s="970"/>
      <c r="AC74" s="970"/>
      <c r="AD74" s="970"/>
      <c r="AE74" s="970"/>
      <c r="AF74" s="970">
        <v>370</v>
      </c>
      <c r="AG74" s="970"/>
      <c r="AH74" s="970"/>
      <c r="AI74" s="970"/>
      <c r="AJ74" s="970"/>
      <c r="AK74" s="970">
        <v>40</v>
      </c>
      <c r="AL74" s="970"/>
      <c r="AM74" s="970"/>
      <c r="AN74" s="970"/>
      <c r="AO74" s="970"/>
      <c r="AP74" s="970">
        <v>3959</v>
      </c>
      <c r="AQ74" s="970"/>
      <c r="AR74" s="970"/>
      <c r="AS74" s="970"/>
      <c r="AT74" s="970"/>
      <c r="AU74" s="970">
        <v>122</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547</v>
      </c>
      <c r="C75" s="974"/>
      <c r="D75" s="974"/>
      <c r="E75" s="974"/>
      <c r="F75" s="974"/>
      <c r="G75" s="974"/>
      <c r="H75" s="974"/>
      <c r="I75" s="974"/>
      <c r="J75" s="974"/>
      <c r="K75" s="974"/>
      <c r="L75" s="974"/>
      <c r="M75" s="974"/>
      <c r="N75" s="974"/>
      <c r="O75" s="974"/>
      <c r="P75" s="975"/>
      <c r="Q75" s="977">
        <v>51</v>
      </c>
      <c r="R75" s="978"/>
      <c r="S75" s="978"/>
      <c r="T75" s="978"/>
      <c r="U75" s="979"/>
      <c r="V75" s="980">
        <v>45</v>
      </c>
      <c r="W75" s="978"/>
      <c r="X75" s="978"/>
      <c r="Y75" s="978"/>
      <c r="Z75" s="979"/>
      <c r="AA75" s="980">
        <v>5</v>
      </c>
      <c r="AB75" s="978"/>
      <c r="AC75" s="978"/>
      <c r="AD75" s="978"/>
      <c r="AE75" s="979"/>
      <c r="AF75" s="980">
        <v>5</v>
      </c>
      <c r="AG75" s="978"/>
      <c r="AH75" s="978"/>
      <c r="AI75" s="978"/>
      <c r="AJ75" s="979"/>
      <c r="AK75" s="980">
        <v>0</v>
      </c>
      <c r="AL75" s="978"/>
      <c r="AM75" s="978"/>
      <c r="AN75" s="978"/>
      <c r="AO75" s="979"/>
      <c r="AP75" s="980" t="s">
        <v>548</v>
      </c>
      <c r="AQ75" s="978"/>
      <c r="AR75" s="978"/>
      <c r="AS75" s="978"/>
      <c r="AT75" s="979"/>
      <c r="AU75" s="980" t="s">
        <v>548</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-227</v>
      </c>
      <c r="AG88" s="958"/>
      <c r="AH88" s="958"/>
      <c r="AI88" s="958"/>
      <c r="AJ88" s="958"/>
      <c r="AK88" s="962"/>
      <c r="AL88" s="962"/>
      <c r="AM88" s="962"/>
      <c r="AN88" s="962"/>
      <c r="AO88" s="962"/>
      <c r="AP88" s="958">
        <v>10834</v>
      </c>
      <c r="AQ88" s="958"/>
      <c r="AR88" s="958"/>
      <c r="AS88" s="958"/>
      <c r="AT88" s="958"/>
      <c r="AU88" s="958">
        <v>921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t="s">
        <v>548</v>
      </c>
      <c r="CX102" s="950"/>
      <c r="CY102" s="950"/>
      <c r="CZ102" s="950"/>
      <c r="DA102" s="951"/>
      <c r="DB102" s="949">
        <v>87</v>
      </c>
      <c r="DC102" s="950"/>
      <c r="DD102" s="950"/>
      <c r="DE102" s="950"/>
      <c r="DF102" s="951"/>
      <c r="DG102" s="949" t="s">
        <v>548</v>
      </c>
      <c r="DH102" s="950"/>
      <c r="DI102" s="950"/>
      <c r="DJ102" s="950"/>
      <c r="DK102" s="951"/>
      <c r="DL102" s="949" t="s">
        <v>548</v>
      </c>
      <c r="DM102" s="950"/>
      <c r="DN102" s="950"/>
      <c r="DO102" s="950"/>
      <c r="DP102" s="951"/>
      <c r="DQ102" s="949" t="s">
        <v>548</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287</v>
      </c>
      <c r="AG109" s="893"/>
      <c r="AH109" s="893"/>
      <c r="AI109" s="893"/>
      <c r="AJ109" s="894"/>
      <c r="AK109" s="895" t="s">
        <v>286</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287</v>
      </c>
      <c r="BW109" s="893"/>
      <c r="BX109" s="893"/>
      <c r="BY109" s="893"/>
      <c r="BZ109" s="894"/>
      <c r="CA109" s="895" t="s">
        <v>286</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287</v>
      </c>
      <c r="DM109" s="893"/>
      <c r="DN109" s="893"/>
      <c r="DO109" s="893"/>
      <c r="DP109" s="894"/>
      <c r="DQ109" s="895" t="s">
        <v>286</v>
      </c>
      <c r="DR109" s="893"/>
      <c r="DS109" s="893"/>
      <c r="DT109" s="893"/>
      <c r="DU109" s="894"/>
      <c r="DV109" s="895" t="s">
        <v>405</v>
      </c>
      <c r="DW109" s="893"/>
      <c r="DX109" s="893"/>
      <c r="DY109" s="893"/>
      <c r="DZ109" s="924"/>
    </row>
    <row r="110" spans="1:131" s="199" customFormat="1" ht="26.25" customHeight="1" x14ac:dyDescent="0.15">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591915</v>
      </c>
      <c r="AB110" s="886"/>
      <c r="AC110" s="886"/>
      <c r="AD110" s="886"/>
      <c r="AE110" s="887"/>
      <c r="AF110" s="888">
        <v>558885</v>
      </c>
      <c r="AG110" s="886"/>
      <c r="AH110" s="886"/>
      <c r="AI110" s="886"/>
      <c r="AJ110" s="887"/>
      <c r="AK110" s="888">
        <v>519431</v>
      </c>
      <c r="AL110" s="886"/>
      <c r="AM110" s="886"/>
      <c r="AN110" s="886"/>
      <c r="AO110" s="887"/>
      <c r="AP110" s="889">
        <v>19.3</v>
      </c>
      <c r="AQ110" s="890"/>
      <c r="AR110" s="890"/>
      <c r="AS110" s="890"/>
      <c r="AT110" s="891"/>
      <c r="AU110" s="925" t="s">
        <v>61</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5000432</v>
      </c>
      <c r="BR110" s="833"/>
      <c r="BS110" s="833"/>
      <c r="BT110" s="833"/>
      <c r="BU110" s="833"/>
      <c r="BV110" s="833">
        <v>5438176</v>
      </c>
      <c r="BW110" s="833"/>
      <c r="BX110" s="833"/>
      <c r="BY110" s="833"/>
      <c r="BZ110" s="833"/>
      <c r="CA110" s="833">
        <v>5612988</v>
      </c>
      <c r="CB110" s="833"/>
      <c r="CC110" s="833"/>
      <c r="CD110" s="833"/>
      <c r="CE110" s="833"/>
      <c r="CF110" s="857">
        <v>208.7</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3365125</v>
      </c>
      <c r="BR112" s="805"/>
      <c r="BS112" s="805"/>
      <c r="BT112" s="805"/>
      <c r="BU112" s="805"/>
      <c r="BV112" s="805">
        <v>3525539</v>
      </c>
      <c r="BW112" s="805"/>
      <c r="BX112" s="805"/>
      <c r="BY112" s="805"/>
      <c r="BZ112" s="805"/>
      <c r="CA112" s="805">
        <v>2981817</v>
      </c>
      <c r="CB112" s="805"/>
      <c r="CC112" s="805"/>
      <c r="CD112" s="805"/>
      <c r="CE112" s="805"/>
      <c r="CF112" s="866">
        <v>110.9</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240267</v>
      </c>
      <c r="AB113" s="914"/>
      <c r="AC113" s="914"/>
      <c r="AD113" s="914"/>
      <c r="AE113" s="915"/>
      <c r="AF113" s="916">
        <v>230512</v>
      </c>
      <c r="AG113" s="914"/>
      <c r="AH113" s="914"/>
      <c r="AI113" s="914"/>
      <c r="AJ113" s="915"/>
      <c r="AK113" s="916">
        <v>174208</v>
      </c>
      <c r="AL113" s="914"/>
      <c r="AM113" s="914"/>
      <c r="AN113" s="914"/>
      <c r="AO113" s="915"/>
      <c r="AP113" s="917">
        <v>6.5</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300907</v>
      </c>
      <c r="BR113" s="805"/>
      <c r="BS113" s="805"/>
      <c r="BT113" s="805"/>
      <c r="BU113" s="805"/>
      <c r="BV113" s="805">
        <v>594353</v>
      </c>
      <c r="BW113" s="805"/>
      <c r="BX113" s="805"/>
      <c r="BY113" s="805"/>
      <c r="BZ113" s="805"/>
      <c r="CA113" s="805">
        <v>920205</v>
      </c>
      <c r="CB113" s="805"/>
      <c r="CC113" s="805"/>
      <c r="CD113" s="805"/>
      <c r="CE113" s="805"/>
      <c r="CF113" s="866">
        <v>34.200000000000003</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53679</v>
      </c>
      <c r="AB114" s="768"/>
      <c r="AC114" s="768"/>
      <c r="AD114" s="768"/>
      <c r="AE114" s="769"/>
      <c r="AF114" s="770">
        <v>51428</v>
      </c>
      <c r="AG114" s="768"/>
      <c r="AH114" s="768"/>
      <c r="AI114" s="768"/>
      <c r="AJ114" s="769"/>
      <c r="AK114" s="770">
        <v>51650</v>
      </c>
      <c r="AL114" s="768"/>
      <c r="AM114" s="768"/>
      <c r="AN114" s="768"/>
      <c r="AO114" s="769"/>
      <c r="AP114" s="815">
        <v>1.9</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1172415</v>
      </c>
      <c r="BR114" s="805"/>
      <c r="BS114" s="805"/>
      <c r="BT114" s="805"/>
      <c r="BU114" s="805"/>
      <c r="BV114" s="805">
        <v>1205619</v>
      </c>
      <c r="BW114" s="805"/>
      <c r="BX114" s="805"/>
      <c r="BY114" s="805"/>
      <c r="BZ114" s="805"/>
      <c r="CA114" s="805">
        <v>1367268</v>
      </c>
      <c r="CB114" s="805"/>
      <c r="CC114" s="805"/>
      <c r="CD114" s="805"/>
      <c r="CE114" s="805"/>
      <c r="CF114" s="866">
        <v>50.8</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112</v>
      </c>
      <c r="AB115" s="914"/>
      <c r="AC115" s="914"/>
      <c r="AD115" s="914"/>
      <c r="AE115" s="915"/>
      <c r="AF115" s="916" t="s">
        <v>112</v>
      </c>
      <c r="AG115" s="914"/>
      <c r="AH115" s="914"/>
      <c r="AI115" s="914"/>
      <c r="AJ115" s="915"/>
      <c r="AK115" s="916" t="s">
        <v>112</v>
      </c>
      <c r="AL115" s="914"/>
      <c r="AM115" s="914"/>
      <c r="AN115" s="914"/>
      <c r="AO115" s="915"/>
      <c r="AP115" s="917" t="s">
        <v>112</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885861</v>
      </c>
      <c r="AB117" s="900"/>
      <c r="AC117" s="900"/>
      <c r="AD117" s="900"/>
      <c r="AE117" s="901"/>
      <c r="AF117" s="902">
        <v>840825</v>
      </c>
      <c r="AG117" s="900"/>
      <c r="AH117" s="900"/>
      <c r="AI117" s="900"/>
      <c r="AJ117" s="901"/>
      <c r="AK117" s="902">
        <v>745289</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287</v>
      </c>
      <c r="AG118" s="893"/>
      <c r="AH118" s="893"/>
      <c r="AI118" s="893"/>
      <c r="AJ118" s="894"/>
      <c r="AK118" s="895" t="s">
        <v>286</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435</v>
      </c>
      <c r="BP119" s="869"/>
      <c r="BQ119" s="873">
        <v>9838879</v>
      </c>
      <c r="BR119" s="836"/>
      <c r="BS119" s="836"/>
      <c r="BT119" s="836"/>
      <c r="BU119" s="836"/>
      <c r="BV119" s="836">
        <v>10763687</v>
      </c>
      <c r="BW119" s="836"/>
      <c r="BX119" s="836"/>
      <c r="BY119" s="836"/>
      <c r="BZ119" s="836"/>
      <c r="CA119" s="836">
        <v>10882278</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1448989</v>
      </c>
      <c r="BR120" s="833"/>
      <c r="BS120" s="833"/>
      <c r="BT120" s="833"/>
      <c r="BU120" s="833"/>
      <c r="BV120" s="833">
        <v>1535644</v>
      </c>
      <c r="BW120" s="833"/>
      <c r="BX120" s="833"/>
      <c r="BY120" s="833"/>
      <c r="BZ120" s="833"/>
      <c r="CA120" s="833">
        <v>1648383</v>
      </c>
      <c r="CB120" s="833"/>
      <c r="CC120" s="833"/>
      <c r="CD120" s="833"/>
      <c r="CE120" s="833"/>
      <c r="CF120" s="857">
        <v>61.3</v>
      </c>
      <c r="CG120" s="858"/>
      <c r="CH120" s="858"/>
      <c r="CI120" s="858"/>
      <c r="CJ120" s="858"/>
      <c r="CK120" s="859" t="s">
        <v>439</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1963747</v>
      </c>
      <c r="DH120" s="833"/>
      <c r="DI120" s="833"/>
      <c r="DJ120" s="833"/>
      <c r="DK120" s="833"/>
      <c r="DL120" s="833">
        <v>1877706</v>
      </c>
      <c r="DM120" s="833"/>
      <c r="DN120" s="833"/>
      <c r="DO120" s="833"/>
      <c r="DP120" s="833"/>
      <c r="DQ120" s="833">
        <v>1776038</v>
      </c>
      <c r="DR120" s="833"/>
      <c r="DS120" s="833"/>
      <c r="DT120" s="833"/>
      <c r="DU120" s="833"/>
      <c r="DV120" s="834">
        <v>66</v>
      </c>
      <c r="DW120" s="834"/>
      <c r="DX120" s="834"/>
      <c r="DY120" s="834"/>
      <c r="DZ120" s="835"/>
    </row>
    <row r="121" spans="1:130" s="199" customFormat="1" ht="26.25" customHeight="1" x14ac:dyDescent="0.15">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87300</v>
      </c>
      <c r="BR121" s="805"/>
      <c r="BS121" s="805"/>
      <c r="BT121" s="805"/>
      <c r="BU121" s="805"/>
      <c r="BV121" s="805">
        <v>87300</v>
      </c>
      <c r="BW121" s="805"/>
      <c r="BX121" s="805"/>
      <c r="BY121" s="805"/>
      <c r="BZ121" s="805"/>
      <c r="CA121" s="805">
        <v>87300</v>
      </c>
      <c r="CB121" s="805"/>
      <c r="CC121" s="805"/>
      <c r="CD121" s="805"/>
      <c r="CE121" s="805"/>
      <c r="CF121" s="866">
        <v>3.2</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437198</v>
      </c>
      <c r="DH121" s="805"/>
      <c r="DI121" s="805"/>
      <c r="DJ121" s="805"/>
      <c r="DK121" s="805"/>
      <c r="DL121" s="805">
        <v>729621</v>
      </c>
      <c r="DM121" s="805"/>
      <c r="DN121" s="805"/>
      <c r="DO121" s="805"/>
      <c r="DP121" s="805"/>
      <c r="DQ121" s="805">
        <v>994090</v>
      </c>
      <c r="DR121" s="805"/>
      <c r="DS121" s="805"/>
      <c r="DT121" s="805"/>
      <c r="DU121" s="805"/>
      <c r="DV121" s="782">
        <v>37</v>
      </c>
      <c r="DW121" s="782"/>
      <c r="DX121" s="782"/>
      <c r="DY121" s="782"/>
      <c r="DZ121" s="783"/>
    </row>
    <row r="122" spans="1:130" s="199" customFormat="1" ht="26.25" customHeight="1" x14ac:dyDescent="0.15">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6241759</v>
      </c>
      <c r="BR122" s="836"/>
      <c r="BS122" s="836"/>
      <c r="BT122" s="836"/>
      <c r="BU122" s="836"/>
      <c r="BV122" s="836">
        <v>6375305</v>
      </c>
      <c r="BW122" s="836"/>
      <c r="BX122" s="836"/>
      <c r="BY122" s="836"/>
      <c r="BZ122" s="836"/>
      <c r="CA122" s="836">
        <v>6367539</v>
      </c>
      <c r="CB122" s="836"/>
      <c r="CC122" s="836"/>
      <c r="CD122" s="836"/>
      <c r="CE122" s="836"/>
      <c r="CF122" s="837">
        <v>236.8</v>
      </c>
      <c r="CG122" s="838"/>
      <c r="CH122" s="838"/>
      <c r="CI122" s="838"/>
      <c r="CJ122" s="838"/>
      <c r="CK122" s="860"/>
      <c r="CL122" s="846"/>
      <c r="CM122" s="846"/>
      <c r="CN122" s="846"/>
      <c r="CO122" s="847"/>
      <c r="CP122" s="826" t="s">
        <v>389</v>
      </c>
      <c r="CQ122" s="827"/>
      <c r="CR122" s="827"/>
      <c r="CS122" s="827"/>
      <c r="CT122" s="827"/>
      <c r="CU122" s="827"/>
      <c r="CV122" s="827"/>
      <c r="CW122" s="827"/>
      <c r="CX122" s="827"/>
      <c r="CY122" s="827"/>
      <c r="CZ122" s="827"/>
      <c r="DA122" s="827"/>
      <c r="DB122" s="827"/>
      <c r="DC122" s="827"/>
      <c r="DD122" s="827"/>
      <c r="DE122" s="827"/>
      <c r="DF122" s="828"/>
      <c r="DG122" s="804">
        <v>189077</v>
      </c>
      <c r="DH122" s="805"/>
      <c r="DI122" s="805"/>
      <c r="DJ122" s="805"/>
      <c r="DK122" s="805"/>
      <c r="DL122" s="805">
        <v>182296</v>
      </c>
      <c r="DM122" s="805"/>
      <c r="DN122" s="805"/>
      <c r="DO122" s="805"/>
      <c r="DP122" s="805"/>
      <c r="DQ122" s="805">
        <v>174882</v>
      </c>
      <c r="DR122" s="805"/>
      <c r="DS122" s="805"/>
      <c r="DT122" s="805"/>
      <c r="DU122" s="805"/>
      <c r="DV122" s="782">
        <v>6.5</v>
      </c>
      <c r="DW122" s="782"/>
      <c r="DX122" s="782"/>
      <c r="DY122" s="782"/>
      <c r="DZ122" s="783"/>
    </row>
    <row r="123" spans="1:130" s="199" customFormat="1" ht="26.25" customHeight="1" x14ac:dyDescent="0.15">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443</v>
      </c>
      <c r="BP123" s="869"/>
      <c r="BQ123" s="823">
        <v>7778048</v>
      </c>
      <c r="BR123" s="824"/>
      <c r="BS123" s="824"/>
      <c r="BT123" s="824"/>
      <c r="BU123" s="824"/>
      <c r="BV123" s="824">
        <v>7998249</v>
      </c>
      <c r="BW123" s="824"/>
      <c r="BX123" s="824"/>
      <c r="BY123" s="824"/>
      <c r="BZ123" s="824"/>
      <c r="CA123" s="824">
        <v>8103222</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43464</v>
      </c>
      <c r="DH123" s="768"/>
      <c r="DI123" s="768"/>
      <c r="DJ123" s="768"/>
      <c r="DK123" s="769"/>
      <c r="DL123" s="770">
        <v>38483</v>
      </c>
      <c r="DM123" s="768"/>
      <c r="DN123" s="768"/>
      <c r="DO123" s="768"/>
      <c r="DP123" s="769"/>
      <c r="DQ123" s="770">
        <v>36807</v>
      </c>
      <c r="DR123" s="768"/>
      <c r="DS123" s="768"/>
      <c r="DT123" s="768"/>
      <c r="DU123" s="769"/>
      <c r="DV123" s="815">
        <v>1.4</v>
      </c>
      <c r="DW123" s="816"/>
      <c r="DX123" s="816"/>
      <c r="DY123" s="816"/>
      <c r="DZ123" s="817"/>
    </row>
    <row r="124" spans="1:130" s="199" customFormat="1" ht="26.25" customHeight="1" thickBot="1" x14ac:dyDescent="0.2">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79.3</v>
      </c>
      <c r="BR124" s="822"/>
      <c r="BS124" s="822"/>
      <c r="BT124" s="822"/>
      <c r="BU124" s="822"/>
      <c r="BV124" s="822">
        <v>100.2</v>
      </c>
      <c r="BW124" s="822"/>
      <c r="BX124" s="822"/>
      <c r="BY124" s="822"/>
      <c r="BZ124" s="822"/>
      <c r="CA124" s="822">
        <v>103.3</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v>731639</v>
      </c>
      <c r="DH124" s="751"/>
      <c r="DI124" s="751"/>
      <c r="DJ124" s="751"/>
      <c r="DK124" s="752"/>
      <c r="DL124" s="753">
        <v>697433</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6690</v>
      </c>
      <c r="AB128" s="789"/>
      <c r="AC128" s="789"/>
      <c r="AD128" s="789"/>
      <c r="AE128" s="790"/>
      <c r="AF128" s="791" t="s">
        <v>112</v>
      </c>
      <c r="AG128" s="789"/>
      <c r="AH128" s="789"/>
      <c r="AI128" s="789"/>
      <c r="AJ128" s="790"/>
      <c r="AK128" s="791">
        <v>1795</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459</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3278876</v>
      </c>
      <c r="AB129" s="768"/>
      <c r="AC129" s="768"/>
      <c r="AD129" s="768"/>
      <c r="AE129" s="769"/>
      <c r="AF129" s="770">
        <v>3408592</v>
      </c>
      <c r="AG129" s="768"/>
      <c r="AH129" s="768"/>
      <c r="AI129" s="768"/>
      <c r="AJ129" s="769"/>
      <c r="AK129" s="770">
        <v>3269405</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681042</v>
      </c>
      <c r="AB130" s="768"/>
      <c r="AC130" s="768"/>
      <c r="AD130" s="768"/>
      <c r="AE130" s="769"/>
      <c r="AF130" s="770">
        <v>649274</v>
      </c>
      <c r="AG130" s="768"/>
      <c r="AH130" s="768"/>
      <c r="AI130" s="768"/>
      <c r="AJ130" s="769"/>
      <c r="AK130" s="770">
        <v>579890</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6.8</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2597834</v>
      </c>
      <c r="AB131" s="751"/>
      <c r="AC131" s="751"/>
      <c r="AD131" s="751"/>
      <c r="AE131" s="752"/>
      <c r="AF131" s="753">
        <v>2759318</v>
      </c>
      <c r="AG131" s="751"/>
      <c r="AH131" s="751"/>
      <c r="AI131" s="751"/>
      <c r="AJ131" s="752"/>
      <c r="AK131" s="753">
        <v>2689515</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103.3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7.6266997810000001</v>
      </c>
      <c r="AB132" s="731"/>
      <c r="AC132" s="731"/>
      <c r="AD132" s="731"/>
      <c r="AE132" s="732"/>
      <c r="AF132" s="733">
        <v>6.9419689939999998</v>
      </c>
      <c r="AG132" s="731"/>
      <c r="AH132" s="731"/>
      <c r="AI132" s="731"/>
      <c r="AJ132" s="732"/>
      <c r="AK132" s="733">
        <v>6.08302984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8.6999999999999993</v>
      </c>
      <c r="AB133" s="710"/>
      <c r="AC133" s="710"/>
      <c r="AD133" s="710"/>
      <c r="AE133" s="711"/>
      <c r="AF133" s="709">
        <v>7.9</v>
      </c>
      <c r="AG133" s="710"/>
      <c r="AH133" s="710"/>
      <c r="AI133" s="710"/>
      <c r="AJ133" s="711"/>
      <c r="AK133" s="709">
        <v>6.8</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1009104</v>
      </c>
      <c r="L9" s="266">
        <v>132220</v>
      </c>
      <c r="M9" s="267">
        <v>115876</v>
      </c>
      <c r="N9" s="268">
        <v>14.1</v>
      </c>
    </row>
    <row r="10" spans="1:16" x14ac:dyDescent="0.15">
      <c r="A10" s="250"/>
      <c r="B10" s="246"/>
      <c r="C10" s="246"/>
      <c r="D10" s="246"/>
      <c r="E10" s="246"/>
      <c r="F10" s="246"/>
      <c r="G10" s="1136" t="s">
        <v>478</v>
      </c>
      <c r="H10" s="1137"/>
      <c r="I10" s="1137"/>
      <c r="J10" s="1138"/>
      <c r="K10" s="269">
        <v>123992</v>
      </c>
      <c r="L10" s="270">
        <v>16246</v>
      </c>
      <c r="M10" s="271">
        <v>10922</v>
      </c>
      <c r="N10" s="272">
        <v>48.7</v>
      </c>
    </row>
    <row r="11" spans="1:16" ht="13.5" customHeight="1" x14ac:dyDescent="0.15">
      <c r="A11" s="250"/>
      <c r="B11" s="246"/>
      <c r="C11" s="246"/>
      <c r="D11" s="246"/>
      <c r="E11" s="246"/>
      <c r="F11" s="246"/>
      <c r="G11" s="1136" t="s">
        <v>479</v>
      </c>
      <c r="H11" s="1137"/>
      <c r="I11" s="1137"/>
      <c r="J11" s="1138"/>
      <c r="K11" s="269">
        <v>322669</v>
      </c>
      <c r="L11" s="270">
        <v>42278</v>
      </c>
      <c r="M11" s="271">
        <v>18462</v>
      </c>
      <c r="N11" s="272">
        <v>129</v>
      </c>
    </row>
    <row r="12" spans="1:16" ht="13.5" customHeight="1" x14ac:dyDescent="0.15">
      <c r="A12" s="250"/>
      <c r="B12" s="246"/>
      <c r="C12" s="246"/>
      <c r="D12" s="246"/>
      <c r="E12" s="246"/>
      <c r="F12" s="246"/>
      <c r="G12" s="1136" t="s">
        <v>480</v>
      </c>
      <c r="H12" s="1137"/>
      <c r="I12" s="1137"/>
      <c r="J12" s="1138"/>
      <c r="K12" s="269" t="s">
        <v>481</v>
      </c>
      <c r="L12" s="270" t="s">
        <v>481</v>
      </c>
      <c r="M12" s="271">
        <v>746</v>
      </c>
      <c r="N12" s="272" t="s">
        <v>481</v>
      </c>
    </row>
    <row r="13" spans="1:16" ht="13.5" customHeight="1" x14ac:dyDescent="0.15">
      <c r="A13" s="250"/>
      <c r="B13" s="246"/>
      <c r="C13" s="246"/>
      <c r="D13" s="246"/>
      <c r="E13" s="246"/>
      <c r="F13" s="246"/>
      <c r="G13" s="1136" t="s">
        <v>482</v>
      </c>
      <c r="H13" s="1137"/>
      <c r="I13" s="1137"/>
      <c r="J13" s="1138"/>
      <c r="K13" s="269" t="s">
        <v>481</v>
      </c>
      <c r="L13" s="270" t="s">
        <v>481</v>
      </c>
      <c r="M13" s="271" t="s">
        <v>481</v>
      </c>
      <c r="N13" s="272" t="s">
        <v>481</v>
      </c>
    </row>
    <row r="14" spans="1:16" ht="13.5" customHeight="1" x14ac:dyDescent="0.15">
      <c r="A14" s="250"/>
      <c r="B14" s="246"/>
      <c r="C14" s="246"/>
      <c r="D14" s="246"/>
      <c r="E14" s="246"/>
      <c r="F14" s="246"/>
      <c r="G14" s="1136" t="s">
        <v>483</v>
      </c>
      <c r="H14" s="1137"/>
      <c r="I14" s="1137"/>
      <c r="J14" s="1138"/>
      <c r="K14" s="269">
        <v>72471</v>
      </c>
      <c r="L14" s="270">
        <v>9496</v>
      </c>
      <c r="M14" s="271">
        <v>5201</v>
      </c>
      <c r="N14" s="272">
        <v>82.6</v>
      </c>
    </row>
    <row r="15" spans="1:16" ht="13.5" customHeight="1" x14ac:dyDescent="0.15">
      <c r="A15" s="250"/>
      <c r="B15" s="246"/>
      <c r="C15" s="246"/>
      <c r="D15" s="246"/>
      <c r="E15" s="246"/>
      <c r="F15" s="246"/>
      <c r="G15" s="1136" t="s">
        <v>484</v>
      </c>
      <c r="H15" s="1137"/>
      <c r="I15" s="1137"/>
      <c r="J15" s="1138"/>
      <c r="K15" s="269">
        <v>28085</v>
      </c>
      <c r="L15" s="270">
        <v>3680</v>
      </c>
      <c r="M15" s="271">
        <v>2624</v>
      </c>
      <c r="N15" s="272">
        <v>40.200000000000003</v>
      </c>
    </row>
    <row r="16" spans="1:16" x14ac:dyDescent="0.15">
      <c r="A16" s="250"/>
      <c r="B16" s="246"/>
      <c r="C16" s="246"/>
      <c r="D16" s="246"/>
      <c r="E16" s="246"/>
      <c r="F16" s="246"/>
      <c r="G16" s="1139" t="s">
        <v>485</v>
      </c>
      <c r="H16" s="1140"/>
      <c r="I16" s="1140"/>
      <c r="J16" s="1141"/>
      <c r="K16" s="270">
        <v>-132449</v>
      </c>
      <c r="L16" s="270">
        <v>-17354</v>
      </c>
      <c r="M16" s="271">
        <v>-12273</v>
      </c>
      <c r="N16" s="272">
        <v>41.4</v>
      </c>
    </row>
    <row r="17" spans="1:16" x14ac:dyDescent="0.15">
      <c r="A17" s="250"/>
      <c r="B17" s="246"/>
      <c r="C17" s="246"/>
      <c r="D17" s="246"/>
      <c r="E17" s="246"/>
      <c r="F17" s="246"/>
      <c r="G17" s="1139" t="s">
        <v>170</v>
      </c>
      <c r="H17" s="1140"/>
      <c r="I17" s="1140"/>
      <c r="J17" s="1141"/>
      <c r="K17" s="270">
        <v>1423872</v>
      </c>
      <c r="L17" s="270">
        <v>186566</v>
      </c>
      <c r="M17" s="271">
        <v>141557</v>
      </c>
      <c r="N17" s="272">
        <v>31.8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16.12</v>
      </c>
      <c r="L21" s="283">
        <v>13.44</v>
      </c>
      <c r="M21" s="284">
        <v>2.68</v>
      </c>
      <c r="N21" s="251"/>
      <c r="O21" s="285"/>
      <c r="P21" s="281"/>
    </row>
    <row r="22" spans="1:16" s="286" customFormat="1" x14ac:dyDescent="0.15">
      <c r="A22" s="281"/>
      <c r="B22" s="251"/>
      <c r="C22" s="251"/>
      <c r="D22" s="251"/>
      <c r="E22" s="251"/>
      <c r="F22" s="251"/>
      <c r="G22" s="1133" t="s">
        <v>491</v>
      </c>
      <c r="H22" s="1134"/>
      <c r="I22" s="1134"/>
      <c r="J22" s="1135"/>
      <c r="K22" s="287">
        <v>92.4</v>
      </c>
      <c r="L22" s="288">
        <v>94.9</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519431</v>
      </c>
      <c r="L32" s="296">
        <v>68060</v>
      </c>
      <c r="M32" s="297">
        <v>70006</v>
      </c>
      <c r="N32" s="298">
        <v>-2.8</v>
      </c>
    </row>
    <row r="33" spans="1:16" ht="13.5" customHeight="1" x14ac:dyDescent="0.15">
      <c r="A33" s="250"/>
      <c r="B33" s="246"/>
      <c r="C33" s="246"/>
      <c r="D33" s="246"/>
      <c r="E33" s="246"/>
      <c r="F33" s="246"/>
      <c r="G33" s="1124" t="s">
        <v>496</v>
      </c>
      <c r="H33" s="1125"/>
      <c r="I33" s="1125"/>
      <c r="J33" s="1126"/>
      <c r="K33" s="296" t="s">
        <v>481</v>
      </c>
      <c r="L33" s="296" t="s">
        <v>481</v>
      </c>
      <c r="M33" s="297" t="s">
        <v>481</v>
      </c>
      <c r="N33" s="298" t="s">
        <v>481</v>
      </c>
    </row>
    <row r="34" spans="1:16" ht="27" customHeight="1" x14ac:dyDescent="0.15">
      <c r="A34" s="250"/>
      <c r="B34" s="246"/>
      <c r="C34" s="246"/>
      <c r="D34" s="246"/>
      <c r="E34" s="246"/>
      <c r="F34" s="246"/>
      <c r="G34" s="1124" t="s">
        <v>497</v>
      </c>
      <c r="H34" s="1125"/>
      <c r="I34" s="1125"/>
      <c r="J34" s="1126"/>
      <c r="K34" s="296" t="s">
        <v>481</v>
      </c>
      <c r="L34" s="296" t="s">
        <v>481</v>
      </c>
      <c r="M34" s="297">
        <v>1</v>
      </c>
      <c r="N34" s="298" t="s">
        <v>481</v>
      </c>
    </row>
    <row r="35" spans="1:16" ht="27" customHeight="1" x14ac:dyDescent="0.15">
      <c r="A35" s="250"/>
      <c r="B35" s="246"/>
      <c r="C35" s="246"/>
      <c r="D35" s="246"/>
      <c r="E35" s="246"/>
      <c r="F35" s="246"/>
      <c r="G35" s="1124" t="s">
        <v>498</v>
      </c>
      <c r="H35" s="1125"/>
      <c r="I35" s="1125"/>
      <c r="J35" s="1126"/>
      <c r="K35" s="296">
        <v>174208</v>
      </c>
      <c r="L35" s="296">
        <v>22826</v>
      </c>
      <c r="M35" s="297">
        <v>19095</v>
      </c>
      <c r="N35" s="298">
        <v>19.5</v>
      </c>
    </row>
    <row r="36" spans="1:16" ht="27" customHeight="1" x14ac:dyDescent="0.15">
      <c r="A36" s="250"/>
      <c r="B36" s="246"/>
      <c r="C36" s="246"/>
      <c r="D36" s="246"/>
      <c r="E36" s="246"/>
      <c r="F36" s="246"/>
      <c r="G36" s="1124" t="s">
        <v>499</v>
      </c>
      <c r="H36" s="1125"/>
      <c r="I36" s="1125"/>
      <c r="J36" s="1126"/>
      <c r="K36" s="296">
        <v>51650</v>
      </c>
      <c r="L36" s="296">
        <v>6768</v>
      </c>
      <c r="M36" s="297">
        <v>5066</v>
      </c>
      <c r="N36" s="298">
        <v>33.6</v>
      </c>
    </row>
    <row r="37" spans="1:16" ht="13.5" customHeight="1" x14ac:dyDescent="0.15">
      <c r="A37" s="250"/>
      <c r="B37" s="246"/>
      <c r="C37" s="246"/>
      <c r="D37" s="246"/>
      <c r="E37" s="246"/>
      <c r="F37" s="246"/>
      <c r="G37" s="1124" t="s">
        <v>500</v>
      </c>
      <c r="H37" s="1125"/>
      <c r="I37" s="1125"/>
      <c r="J37" s="1126"/>
      <c r="K37" s="296" t="s">
        <v>481</v>
      </c>
      <c r="L37" s="296" t="s">
        <v>481</v>
      </c>
      <c r="M37" s="297">
        <v>1361</v>
      </c>
      <c r="N37" s="298" t="s">
        <v>481</v>
      </c>
    </row>
    <row r="38" spans="1:16" ht="27" customHeight="1" x14ac:dyDescent="0.15">
      <c r="A38" s="250"/>
      <c r="B38" s="246"/>
      <c r="C38" s="246"/>
      <c r="D38" s="246"/>
      <c r="E38" s="246"/>
      <c r="F38" s="246"/>
      <c r="G38" s="1127" t="s">
        <v>501</v>
      </c>
      <c r="H38" s="1128"/>
      <c r="I38" s="1128"/>
      <c r="J38" s="1129"/>
      <c r="K38" s="299" t="s">
        <v>481</v>
      </c>
      <c r="L38" s="299" t="s">
        <v>481</v>
      </c>
      <c r="M38" s="300">
        <v>15</v>
      </c>
      <c r="N38" s="301" t="s">
        <v>481</v>
      </c>
      <c r="O38" s="295"/>
    </row>
    <row r="39" spans="1:16" x14ac:dyDescent="0.15">
      <c r="A39" s="250"/>
      <c r="B39" s="246"/>
      <c r="C39" s="246"/>
      <c r="D39" s="246"/>
      <c r="E39" s="246"/>
      <c r="F39" s="246"/>
      <c r="G39" s="1127" t="s">
        <v>502</v>
      </c>
      <c r="H39" s="1128"/>
      <c r="I39" s="1128"/>
      <c r="J39" s="1129"/>
      <c r="K39" s="302">
        <v>-1795</v>
      </c>
      <c r="L39" s="302">
        <v>-235</v>
      </c>
      <c r="M39" s="303">
        <v>-2978</v>
      </c>
      <c r="N39" s="304">
        <v>-92.1</v>
      </c>
      <c r="O39" s="295"/>
    </row>
    <row r="40" spans="1:16" ht="27" customHeight="1" x14ac:dyDescent="0.15">
      <c r="A40" s="250"/>
      <c r="B40" s="246"/>
      <c r="C40" s="246"/>
      <c r="D40" s="246"/>
      <c r="E40" s="246"/>
      <c r="F40" s="246"/>
      <c r="G40" s="1124" t="s">
        <v>503</v>
      </c>
      <c r="H40" s="1125"/>
      <c r="I40" s="1125"/>
      <c r="J40" s="1126"/>
      <c r="K40" s="302">
        <v>-579890</v>
      </c>
      <c r="L40" s="302">
        <v>-75981</v>
      </c>
      <c r="M40" s="303">
        <v>-63538</v>
      </c>
      <c r="N40" s="304">
        <v>19.600000000000001</v>
      </c>
      <c r="O40" s="295"/>
    </row>
    <row r="41" spans="1:16" x14ac:dyDescent="0.15">
      <c r="A41" s="250"/>
      <c r="B41" s="246"/>
      <c r="C41" s="246"/>
      <c r="D41" s="246"/>
      <c r="E41" s="246"/>
      <c r="F41" s="246"/>
      <c r="G41" s="1130" t="s">
        <v>281</v>
      </c>
      <c r="H41" s="1131"/>
      <c r="I41" s="1131"/>
      <c r="J41" s="1132"/>
      <c r="K41" s="296">
        <v>163604</v>
      </c>
      <c r="L41" s="302">
        <v>21437</v>
      </c>
      <c r="M41" s="303">
        <v>29028</v>
      </c>
      <c r="N41" s="304">
        <v>-26.2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231872</v>
      </c>
      <c r="J51" s="322">
        <v>26924</v>
      </c>
      <c r="K51" s="323">
        <v>4.5999999999999996</v>
      </c>
      <c r="L51" s="324">
        <v>94828</v>
      </c>
      <c r="M51" s="325">
        <v>3.1</v>
      </c>
      <c r="N51" s="326">
        <v>1.5</v>
      </c>
    </row>
    <row r="52" spans="1:14" x14ac:dyDescent="0.15">
      <c r="A52" s="250"/>
      <c r="B52" s="246"/>
      <c r="C52" s="246"/>
      <c r="D52" s="246"/>
      <c r="E52" s="246"/>
      <c r="F52" s="246"/>
      <c r="G52" s="327"/>
      <c r="H52" s="328" t="s">
        <v>514</v>
      </c>
      <c r="I52" s="329">
        <v>163541</v>
      </c>
      <c r="J52" s="330">
        <v>18990</v>
      </c>
      <c r="K52" s="331">
        <v>23.7</v>
      </c>
      <c r="L52" s="332">
        <v>55133</v>
      </c>
      <c r="M52" s="333">
        <v>4.9000000000000004</v>
      </c>
      <c r="N52" s="334">
        <v>18.8</v>
      </c>
    </row>
    <row r="53" spans="1:14" x14ac:dyDescent="0.15">
      <c r="A53" s="250"/>
      <c r="B53" s="246"/>
      <c r="C53" s="246"/>
      <c r="D53" s="246"/>
      <c r="E53" s="246"/>
      <c r="F53" s="246"/>
      <c r="G53" s="312" t="s">
        <v>515</v>
      </c>
      <c r="H53" s="313"/>
      <c r="I53" s="321">
        <v>606348</v>
      </c>
      <c r="J53" s="322">
        <v>72013</v>
      </c>
      <c r="K53" s="323">
        <v>167.5</v>
      </c>
      <c r="L53" s="324">
        <v>119674</v>
      </c>
      <c r="M53" s="325">
        <v>26.2</v>
      </c>
      <c r="N53" s="326">
        <v>141.30000000000001</v>
      </c>
    </row>
    <row r="54" spans="1:14" x14ac:dyDescent="0.15">
      <c r="A54" s="250"/>
      <c r="B54" s="246"/>
      <c r="C54" s="246"/>
      <c r="D54" s="246"/>
      <c r="E54" s="246"/>
      <c r="F54" s="246"/>
      <c r="G54" s="327"/>
      <c r="H54" s="328" t="s">
        <v>514</v>
      </c>
      <c r="I54" s="329">
        <v>289838</v>
      </c>
      <c r="J54" s="330">
        <v>34423</v>
      </c>
      <c r="K54" s="331">
        <v>81.3</v>
      </c>
      <c r="L54" s="332">
        <v>57803</v>
      </c>
      <c r="M54" s="333">
        <v>4.8</v>
      </c>
      <c r="N54" s="334">
        <v>76.5</v>
      </c>
    </row>
    <row r="55" spans="1:14" x14ac:dyDescent="0.15">
      <c r="A55" s="250"/>
      <c r="B55" s="246"/>
      <c r="C55" s="246"/>
      <c r="D55" s="246"/>
      <c r="E55" s="246"/>
      <c r="F55" s="246"/>
      <c r="G55" s="312" t="s">
        <v>516</v>
      </c>
      <c r="H55" s="313"/>
      <c r="I55" s="321">
        <v>619958</v>
      </c>
      <c r="J55" s="322">
        <v>76050</v>
      </c>
      <c r="K55" s="323">
        <v>5.6</v>
      </c>
      <c r="L55" s="324">
        <v>119685</v>
      </c>
      <c r="M55" s="325">
        <v>0</v>
      </c>
      <c r="N55" s="326">
        <v>5.6</v>
      </c>
    </row>
    <row r="56" spans="1:14" x14ac:dyDescent="0.15">
      <c r="A56" s="250"/>
      <c r="B56" s="246"/>
      <c r="C56" s="246"/>
      <c r="D56" s="246"/>
      <c r="E56" s="246"/>
      <c r="F56" s="246"/>
      <c r="G56" s="327"/>
      <c r="H56" s="328" t="s">
        <v>514</v>
      </c>
      <c r="I56" s="329">
        <v>524096</v>
      </c>
      <c r="J56" s="330">
        <v>64290</v>
      </c>
      <c r="K56" s="331">
        <v>86.8</v>
      </c>
      <c r="L56" s="332">
        <v>68464</v>
      </c>
      <c r="M56" s="333">
        <v>18.399999999999999</v>
      </c>
      <c r="N56" s="334">
        <v>68.400000000000006</v>
      </c>
    </row>
    <row r="57" spans="1:14" x14ac:dyDescent="0.15">
      <c r="A57" s="250"/>
      <c r="B57" s="246"/>
      <c r="C57" s="246"/>
      <c r="D57" s="246"/>
      <c r="E57" s="246"/>
      <c r="F57" s="246"/>
      <c r="G57" s="312" t="s">
        <v>517</v>
      </c>
      <c r="H57" s="313"/>
      <c r="I57" s="321">
        <v>399748</v>
      </c>
      <c r="J57" s="322">
        <v>50800</v>
      </c>
      <c r="K57" s="323">
        <v>-33.200000000000003</v>
      </c>
      <c r="L57" s="324">
        <v>109920</v>
      </c>
      <c r="M57" s="325">
        <v>-8.1999999999999993</v>
      </c>
      <c r="N57" s="326">
        <v>-25</v>
      </c>
    </row>
    <row r="58" spans="1:14" x14ac:dyDescent="0.15">
      <c r="A58" s="250"/>
      <c r="B58" s="246"/>
      <c r="C58" s="246"/>
      <c r="D58" s="246"/>
      <c r="E58" s="246"/>
      <c r="F58" s="246"/>
      <c r="G58" s="327"/>
      <c r="H58" s="328" t="s">
        <v>514</v>
      </c>
      <c r="I58" s="329">
        <v>269627</v>
      </c>
      <c r="J58" s="330">
        <v>34264</v>
      </c>
      <c r="K58" s="331">
        <v>-46.7</v>
      </c>
      <c r="L58" s="332">
        <v>62739</v>
      </c>
      <c r="M58" s="333">
        <v>-8.4</v>
      </c>
      <c r="N58" s="334">
        <v>-38.299999999999997</v>
      </c>
    </row>
    <row r="59" spans="1:14" x14ac:dyDescent="0.15">
      <c r="A59" s="250"/>
      <c r="B59" s="246"/>
      <c r="C59" s="246"/>
      <c r="D59" s="246"/>
      <c r="E59" s="246"/>
      <c r="F59" s="246"/>
      <c r="G59" s="312" t="s">
        <v>518</v>
      </c>
      <c r="H59" s="313"/>
      <c r="I59" s="321">
        <v>394741</v>
      </c>
      <c r="J59" s="322">
        <v>51722</v>
      </c>
      <c r="K59" s="323">
        <v>1.8</v>
      </c>
      <c r="L59" s="324">
        <v>119882</v>
      </c>
      <c r="M59" s="325">
        <v>9.1</v>
      </c>
      <c r="N59" s="326">
        <v>-7.3</v>
      </c>
    </row>
    <row r="60" spans="1:14" x14ac:dyDescent="0.15">
      <c r="A60" s="250"/>
      <c r="B60" s="246"/>
      <c r="C60" s="246"/>
      <c r="D60" s="246"/>
      <c r="E60" s="246"/>
      <c r="F60" s="246"/>
      <c r="G60" s="327"/>
      <c r="H60" s="328" t="s">
        <v>514</v>
      </c>
      <c r="I60" s="335">
        <v>202240</v>
      </c>
      <c r="J60" s="330">
        <v>26499</v>
      </c>
      <c r="K60" s="331">
        <v>-22.7</v>
      </c>
      <c r="L60" s="332">
        <v>66481</v>
      </c>
      <c r="M60" s="333">
        <v>6</v>
      </c>
      <c r="N60" s="334">
        <v>-28.7</v>
      </c>
    </row>
    <row r="61" spans="1:14" x14ac:dyDescent="0.15">
      <c r="A61" s="250"/>
      <c r="B61" s="246"/>
      <c r="C61" s="246"/>
      <c r="D61" s="246"/>
      <c r="E61" s="246"/>
      <c r="F61" s="246"/>
      <c r="G61" s="312" t="s">
        <v>519</v>
      </c>
      <c r="H61" s="336"/>
      <c r="I61" s="337">
        <v>450533</v>
      </c>
      <c r="J61" s="338">
        <v>55502</v>
      </c>
      <c r="K61" s="339">
        <v>29.3</v>
      </c>
      <c r="L61" s="340">
        <v>112798</v>
      </c>
      <c r="M61" s="341">
        <v>6</v>
      </c>
      <c r="N61" s="326">
        <v>23.3</v>
      </c>
    </row>
    <row r="62" spans="1:14" x14ac:dyDescent="0.15">
      <c r="A62" s="250"/>
      <c r="B62" s="246"/>
      <c r="C62" s="246"/>
      <c r="D62" s="246"/>
      <c r="E62" s="246"/>
      <c r="F62" s="246"/>
      <c r="G62" s="327"/>
      <c r="H62" s="328" t="s">
        <v>514</v>
      </c>
      <c r="I62" s="329">
        <v>289868</v>
      </c>
      <c r="J62" s="330">
        <v>35693</v>
      </c>
      <c r="K62" s="331">
        <v>24.5</v>
      </c>
      <c r="L62" s="332">
        <v>62124</v>
      </c>
      <c r="M62" s="333">
        <v>5.0999999999999996</v>
      </c>
      <c r="N62" s="334">
        <v>19.399999999999999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19.690000000000001</v>
      </c>
      <c r="G47" s="12">
        <v>20.77</v>
      </c>
      <c r="H47" s="12">
        <v>21.35</v>
      </c>
      <c r="I47" s="12">
        <v>24.57</v>
      </c>
      <c r="J47" s="13">
        <v>28.5</v>
      </c>
    </row>
    <row r="48" spans="2:10" ht="57.75" customHeight="1" x14ac:dyDescent="0.15">
      <c r="B48" s="14"/>
      <c r="C48" s="1144" t="s">
        <v>4</v>
      </c>
      <c r="D48" s="1144"/>
      <c r="E48" s="1145"/>
      <c r="F48" s="15">
        <v>11.39</v>
      </c>
      <c r="G48" s="16">
        <v>6.46</v>
      </c>
      <c r="H48" s="16">
        <v>8.2799999999999994</v>
      </c>
      <c r="I48" s="16">
        <v>11.31</v>
      </c>
      <c r="J48" s="17">
        <v>11.55</v>
      </c>
    </row>
    <row r="49" spans="2:10" ht="57.75" customHeight="1" thickBot="1" x14ac:dyDescent="0.2">
      <c r="B49" s="18"/>
      <c r="C49" s="1146" t="s">
        <v>5</v>
      </c>
      <c r="D49" s="1146"/>
      <c r="E49" s="1147"/>
      <c r="F49" s="19">
        <v>1.9</v>
      </c>
      <c r="G49" s="20" t="s">
        <v>526</v>
      </c>
      <c r="H49" s="20">
        <v>2.21</v>
      </c>
      <c r="I49" s="20">
        <v>7.38</v>
      </c>
      <c r="J49" s="21">
        <v>2.63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2018-02-19T07:04:34Z</cp:lastPrinted>
  <dcterms:created xsi:type="dcterms:W3CDTF">2018-01-24T05:43:40Z</dcterms:created>
  <dcterms:modified xsi:type="dcterms:W3CDTF">2018-02-26T05:50:50Z</dcterms:modified>
  <cp:category/>
</cp:coreProperties>
</file>